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soji\Desktop\data\Michigan\"/>
    </mc:Choice>
  </mc:AlternateContent>
  <xr:revisionPtr revIDLastSave="0" documentId="13_ncr:1_{076ABD62-157F-485C-AA0E-EA180554BAA5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2021年間集計" sheetId="43" r:id="rId1"/>
    <sheet name="4月" sheetId="33" r:id="rId2"/>
    <sheet name="5月" sheetId="38" r:id="rId3"/>
    <sheet name="6月" sheetId="39" r:id="rId4"/>
    <sheet name="7月" sheetId="41" r:id="rId5"/>
    <sheet name="8月" sheetId="42" r:id="rId6"/>
    <sheet name="9月" sheetId="44" r:id="rId7"/>
    <sheet name="10月" sheetId="45" r:id="rId8"/>
    <sheet name="Sheet3" sheetId="30" r:id="rId9"/>
  </sheets>
  <definedNames>
    <definedName name="_xlnm.Print_Area" localSheetId="7">'10月'!$A$1:$AF$67</definedName>
    <definedName name="_xlnm.Print_Area" localSheetId="1">'4月'!$A$1:$V$57</definedName>
    <definedName name="_xlnm.Print_Area" localSheetId="2">'5月'!$A$1:$Y$58</definedName>
    <definedName name="_xlnm.Print_Area" localSheetId="3">'6月'!$A$1:$Y$66</definedName>
    <definedName name="_xlnm.Print_Area" localSheetId="4">'7月'!$A$1:$Y$64</definedName>
    <definedName name="_xlnm.Print_Area" localSheetId="5">'8月'!$A$1:$X$64</definedName>
    <definedName name="_xlnm.Print_Area" localSheetId="6">'9月'!$A$1:$AF$58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69" i="43" l="1"/>
  <c r="BO55" i="43"/>
  <c r="BO43" i="43"/>
  <c r="BO19" i="43"/>
  <c r="BO23" i="43"/>
  <c r="BO4" i="43"/>
  <c r="BK5" i="43"/>
  <c r="BK6" i="43"/>
  <c r="BK7" i="43"/>
  <c r="BK8" i="43"/>
  <c r="BK9" i="43"/>
  <c r="BK10" i="43"/>
  <c r="BK11" i="43"/>
  <c r="BK12" i="43"/>
  <c r="BK13" i="43"/>
  <c r="BK14" i="43"/>
  <c r="BK15" i="43"/>
  <c r="BK16" i="43"/>
  <c r="BK17" i="43"/>
  <c r="BK18" i="43"/>
  <c r="BK19" i="43"/>
  <c r="BK20" i="43"/>
  <c r="BK21" i="43"/>
  <c r="BK22" i="43"/>
  <c r="BK23" i="43"/>
  <c r="BK24" i="43"/>
  <c r="BK25" i="43"/>
  <c r="BK26" i="43"/>
  <c r="BK27" i="43"/>
  <c r="BK28" i="43"/>
  <c r="BK29" i="43"/>
  <c r="BK30" i="43"/>
  <c r="BK31" i="43"/>
  <c r="BK32" i="43"/>
  <c r="BK33" i="43"/>
  <c r="BK34" i="43"/>
  <c r="BK35" i="43"/>
  <c r="BK36" i="43"/>
  <c r="BK37" i="43"/>
  <c r="BK38" i="43"/>
  <c r="BK39" i="43"/>
  <c r="BK40" i="43"/>
  <c r="BK41" i="43"/>
  <c r="BK42" i="43"/>
  <c r="BK43" i="43"/>
  <c r="BK44" i="43"/>
  <c r="BK45" i="43"/>
  <c r="BK46" i="43"/>
  <c r="BK47" i="43"/>
  <c r="BK48" i="43"/>
  <c r="BK49" i="43"/>
  <c r="BK50" i="43"/>
  <c r="BK51" i="43"/>
  <c r="BK53" i="43"/>
  <c r="BK54" i="43"/>
  <c r="BK55" i="43"/>
  <c r="BK56" i="43"/>
  <c r="BK57" i="43"/>
  <c r="BK58" i="43"/>
  <c r="BK59" i="43"/>
  <c r="BK60" i="43"/>
  <c r="BK61" i="43"/>
  <c r="BK62" i="43"/>
  <c r="BK63" i="43"/>
  <c r="BK64" i="43"/>
  <c r="BK65" i="43"/>
  <c r="BK66" i="43"/>
  <c r="BK67" i="43"/>
  <c r="BK68" i="43"/>
  <c r="BK69" i="43"/>
  <c r="BK70" i="43"/>
  <c r="BK71" i="43"/>
  <c r="BK72" i="43"/>
  <c r="BK73" i="43"/>
  <c r="BK74" i="43"/>
  <c r="BK75" i="43"/>
  <c r="BK76" i="43"/>
  <c r="BK77" i="43"/>
  <c r="BK78" i="43"/>
  <c r="BK79" i="43"/>
  <c r="BK4" i="43"/>
  <c r="BN52" i="43"/>
  <c r="BO52" i="43" s="1"/>
  <c r="BM52" i="43"/>
  <c r="AA27" i="45" l="1"/>
  <c r="Z27" i="45"/>
  <c r="AA23" i="45"/>
  <c r="Z23" i="45"/>
  <c r="N61" i="45"/>
  <c r="N62" i="45"/>
  <c r="N63" i="45"/>
  <c r="N64" i="45"/>
  <c r="N65" i="45"/>
  <c r="N66" i="45"/>
  <c r="N67" i="45"/>
  <c r="N60" i="45"/>
  <c r="AA22" i="45"/>
  <c r="Z22" i="45"/>
  <c r="AA21" i="45"/>
  <c r="Z21" i="45"/>
  <c r="N25" i="45"/>
  <c r="O25" i="45"/>
  <c r="N10" i="45"/>
  <c r="O10" i="45"/>
  <c r="N54" i="45"/>
  <c r="O54" i="45"/>
  <c r="N24" i="45"/>
  <c r="O24" i="45"/>
  <c r="N30" i="45"/>
  <c r="O30" i="45"/>
  <c r="N27" i="45"/>
  <c r="O27" i="45"/>
  <c r="N38" i="45"/>
  <c r="O38" i="45"/>
  <c r="N56" i="45"/>
  <c r="O56" i="45"/>
  <c r="N26" i="45"/>
  <c r="O26" i="45"/>
  <c r="N7" i="45"/>
  <c r="O7" i="45"/>
  <c r="N5" i="45"/>
  <c r="O5" i="45"/>
  <c r="N48" i="45"/>
  <c r="O48" i="45"/>
  <c r="N45" i="45"/>
  <c r="O45" i="45"/>
  <c r="N17" i="45"/>
  <c r="O17" i="45"/>
  <c r="N37" i="45"/>
  <c r="O37" i="45"/>
  <c r="N32" i="45"/>
  <c r="O32" i="45"/>
  <c r="N9" i="45"/>
  <c r="O9" i="45"/>
  <c r="N3" i="45"/>
  <c r="O3" i="45"/>
  <c r="N39" i="45"/>
  <c r="O39" i="45"/>
  <c r="N8" i="45"/>
  <c r="O8" i="45"/>
  <c r="N36" i="45"/>
  <c r="O36" i="45"/>
  <c r="N12" i="45"/>
  <c r="O12" i="45"/>
  <c r="N6" i="45"/>
  <c r="AD6" i="45" s="1"/>
  <c r="O6" i="45"/>
  <c r="N53" i="45"/>
  <c r="O53" i="45"/>
  <c r="N20" i="45"/>
  <c r="O20" i="45"/>
  <c r="N19" i="45"/>
  <c r="O19" i="45"/>
  <c r="N23" i="45"/>
  <c r="O23" i="45"/>
  <c r="N34" i="45"/>
  <c r="O34" i="45"/>
  <c r="N35" i="45"/>
  <c r="O35" i="45"/>
  <c r="N49" i="45"/>
  <c r="O49" i="45"/>
  <c r="N13" i="45"/>
  <c r="O13" i="45"/>
  <c r="N57" i="45"/>
  <c r="O57" i="45"/>
  <c r="N29" i="45"/>
  <c r="O29" i="45"/>
  <c r="N21" i="45"/>
  <c r="O21" i="45"/>
  <c r="N46" i="45"/>
  <c r="O46" i="45"/>
  <c r="N14" i="45"/>
  <c r="O14" i="45"/>
  <c r="N11" i="45"/>
  <c r="O11" i="45"/>
  <c r="N50" i="45"/>
  <c r="O50" i="45"/>
  <c r="N18" i="45"/>
  <c r="O18" i="45"/>
  <c r="N40" i="45"/>
  <c r="O40" i="45"/>
  <c r="N52" i="45"/>
  <c r="O52" i="45"/>
  <c r="N51" i="45"/>
  <c r="O51" i="45"/>
  <c r="N42" i="45"/>
  <c r="O42" i="45"/>
  <c r="N4" i="45"/>
  <c r="O4" i="45"/>
  <c r="N47" i="45"/>
  <c r="O47" i="45"/>
  <c r="N44" i="45"/>
  <c r="O44" i="45"/>
  <c r="N41" i="45"/>
  <c r="O41" i="45"/>
  <c r="N28" i="45"/>
  <c r="O28" i="45"/>
  <c r="N16" i="45"/>
  <c r="O16" i="45"/>
  <c r="N55" i="45"/>
  <c r="O55" i="45"/>
  <c r="N22" i="45"/>
  <c r="O22" i="45"/>
  <c r="N15" i="45"/>
  <c r="O15" i="45"/>
  <c r="N43" i="45"/>
  <c r="O43" i="45"/>
  <c r="N33" i="45"/>
  <c r="O33" i="45"/>
  <c r="O31" i="45"/>
  <c r="N31" i="45"/>
  <c r="T44" i="45"/>
  <c r="T45" i="45"/>
  <c r="T46" i="45"/>
  <c r="T47" i="45"/>
  <c r="T48" i="45"/>
  <c r="T49" i="45"/>
  <c r="T50" i="45"/>
  <c r="T51" i="45"/>
  <c r="T52" i="45"/>
  <c r="T53" i="45"/>
  <c r="T54" i="45"/>
  <c r="T57" i="45"/>
  <c r="T56" i="45"/>
  <c r="T55" i="45"/>
  <c r="T43" i="45"/>
  <c r="T42" i="45"/>
  <c r="T41" i="45"/>
  <c r="T40" i="45"/>
  <c r="T39" i="45"/>
  <c r="T38" i="45"/>
  <c r="T37" i="45"/>
  <c r="T36" i="45"/>
  <c r="T35" i="45"/>
  <c r="T34" i="45"/>
  <c r="T33" i="45"/>
  <c r="T32" i="45"/>
  <c r="T31" i="45"/>
  <c r="T30" i="45"/>
  <c r="T29" i="45"/>
  <c r="T28" i="45"/>
  <c r="T27" i="45"/>
  <c r="T26" i="45"/>
  <c r="T25" i="45"/>
  <c r="T24" i="45"/>
  <c r="AA25" i="45"/>
  <c r="Z25" i="45"/>
  <c r="T23" i="45"/>
  <c r="AA24" i="45"/>
  <c r="Z24" i="45"/>
  <c r="T22" i="45"/>
  <c r="T21" i="45"/>
  <c r="AA20" i="45"/>
  <c r="Z20" i="45"/>
  <c r="T20" i="45"/>
  <c r="AA19" i="45"/>
  <c r="Z19" i="45"/>
  <c r="T19" i="45"/>
  <c r="AA18" i="45"/>
  <c r="Z18" i="45"/>
  <c r="T18" i="45"/>
  <c r="AA17" i="45"/>
  <c r="Z17" i="45"/>
  <c r="T17" i="45"/>
  <c r="AA16" i="45"/>
  <c r="Z16" i="45"/>
  <c r="T16" i="45"/>
  <c r="AA15" i="45"/>
  <c r="Z15" i="45"/>
  <c r="T15" i="45"/>
  <c r="AA14" i="45"/>
  <c r="Z14" i="45"/>
  <c r="T14" i="45"/>
  <c r="AA13" i="45"/>
  <c r="Z13" i="45"/>
  <c r="T13" i="45"/>
  <c r="AA12" i="45"/>
  <c r="Z12" i="45"/>
  <c r="T12" i="45"/>
  <c r="AA11" i="45"/>
  <c r="Z11" i="45"/>
  <c r="T11" i="45"/>
  <c r="AA10" i="45"/>
  <c r="Z10" i="45"/>
  <c r="T10" i="45"/>
  <c r="AA9" i="45"/>
  <c r="Z9" i="45"/>
  <c r="T9" i="45"/>
  <c r="AA8" i="45"/>
  <c r="Z8" i="45"/>
  <c r="T8" i="45"/>
  <c r="AE7" i="45"/>
  <c r="AC7" i="45"/>
  <c r="AB7" i="45"/>
  <c r="AA7" i="45"/>
  <c r="Z7" i="45"/>
  <c r="T7" i="45"/>
  <c r="AE6" i="45"/>
  <c r="AC6" i="45"/>
  <c r="AB6" i="45"/>
  <c r="AA6" i="45"/>
  <c r="Z6" i="45"/>
  <c r="T6" i="45"/>
  <c r="AE5" i="45"/>
  <c r="AC5" i="45"/>
  <c r="AB5" i="45"/>
  <c r="AA5" i="45"/>
  <c r="Z5" i="45"/>
  <c r="T5" i="45"/>
  <c r="AE4" i="45"/>
  <c r="AC4" i="45"/>
  <c r="AB4" i="45"/>
  <c r="AA4" i="45"/>
  <c r="Z4" i="45"/>
  <c r="T4" i="45"/>
  <c r="AD4" i="45"/>
  <c r="AE3" i="45"/>
  <c r="AC3" i="45"/>
  <c r="AB3" i="45"/>
  <c r="AA3" i="45"/>
  <c r="Z3" i="45"/>
  <c r="T3" i="45"/>
  <c r="BM44" i="43"/>
  <c r="BN44" i="43"/>
  <c r="BO44" i="43" s="1"/>
  <c r="O53" i="44"/>
  <c r="BM17" i="43"/>
  <c r="BN17" i="43"/>
  <c r="BO17" i="43" s="1"/>
  <c r="P31" i="45" l="1"/>
  <c r="AD5" i="45"/>
  <c r="AD3" i="45"/>
  <c r="P44" i="45"/>
  <c r="P49" i="45"/>
  <c r="P25" i="45"/>
  <c r="P8" i="45"/>
  <c r="P3" i="45"/>
  <c r="P41" i="45"/>
  <c r="P42" i="45"/>
  <c r="P13" i="45"/>
  <c r="P23" i="45"/>
  <c r="P6" i="45"/>
  <c r="P36" i="45"/>
  <c r="P39" i="45"/>
  <c r="P37" i="45"/>
  <c r="P5" i="45"/>
  <c r="P53" i="45"/>
  <c r="P57" i="45"/>
  <c r="P55" i="45"/>
  <c r="P14" i="45"/>
  <c r="P18" i="45"/>
  <c r="P11" i="45"/>
  <c r="P46" i="45"/>
  <c r="P32" i="45"/>
  <c r="P38" i="45"/>
  <c r="P30" i="45"/>
  <c r="P24" i="45"/>
  <c r="P48" i="45"/>
  <c r="P27" i="45"/>
  <c r="P43" i="45"/>
  <c r="P22" i="45"/>
  <c r="P21" i="45"/>
  <c r="P16" i="45"/>
  <c r="P51" i="45"/>
  <c r="P40" i="45"/>
  <c r="P29" i="45"/>
  <c r="P19" i="45"/>
  <c r="P9" i="45"/>
  <c r="P7" i="45"/>
  <c r="P56" i="45"/>
  <c r="P10" i="45"/>
  <c r="P33" i="45"/>
  <c r="P15" i="45"/>
  <c r="P47" i="45"/>
  <c r="P50" i="45"/>
  <c r="P35" i="45"/>
  <c r="P12" i="45"/>
  <c r="P45" i="45"/>
  <c r="P54" i="45"/>
  <c r="P28" i="45"/>
  <c r="P4" i="45"/>
  <c r="AF4" i="45" s="1"/>
  <c r="P52" i="45"/>
  <c r="P34" i="45"/>
  <c r="P20" i="45"/>
  <c r="P17" i="45"/>
  <c r="P26" i="45"/>
  <c r="AD7" i="45"/>
  <c r="AV101" i="43"/>
  <c r="AF101" i="43"/>
  <c r="AN101" i="43"/>
  <c r="U48" i="44"/>
  <c r="AA17" i="44"/>
  <c r="Z17" i="44"/>
  <c r="AA24" i="44"/>
  <c r="Z24" i="44"/>
  <c r="AA23" i="44"/>
  <c r="Z23" i="44"/>
  <c r="AA22" i="44"/>
  <c r="Z22" i="44"/>
  <c r="AA21" i="44"/>
  <c r="Z21" i="44"/>
  <c r="AA20" i="44"/>
  <c r="Z20" i="44"/>
  <c r="AA19" i="44"/>
  <c r="Z19" i="44"/>
  <c r="AA18" i="44"/>
  <c r="Z18" i="44"/>
  <c r="AA16" i="44"/>
  <c r="Z16" i="44"/>
  <c r="AA15" i="44"/>
  <c r="Z15" i="44"/>
  <c r="AA14" i="44"/>
  <c r="Z14" i="44"/>
  <c r="AA13" i="44"/>
  <c r="Z13" i="44"/>
  <c r="Z12" i="44"/>
  <c r="AA12" i="44"/>
  <c r="AA11" i="44"/>
  <c r="Z11" i="44"/>
  <c r="AA10" i="44"/>
  <c r="Z10" i="44"/>
  <c r="AA9" i="44"/>
  <c r="Z9" i="44"/>
  <c r="N52" i="44"/>
  <c r="N53" i="44"/>
  <c r="N54" i="44"/>
  <c r="N55" i="44"/>
  <c r="N56" i="44"/>
  <c r="N57" i="44"/>
  <c r="N58" i="44"/>
  <c r="N51" i="44"/>
  <c r="N44" i="44"/>
  <c r="O44" i="44"/>
  <c r="N29" i="44"/>
  <c r="O29" i="44"/>
  <c r="N31" i="44"/>
  <c r="O31" i="44"/>
  <c r="N16" i="44"/>
  <c r="O16" i="44"/>
  <c r="N14" i="44"/>
  <c r="O14" i="44"/>
  <c r="N27" i="44"/>
  <c r="O27" i="44"/>
  <c r="N36" i="44"/>
  <c r="O36" i="44"/>
  <c r="N40" i="44"/>
  <c r="O40" i="44"/>
  <c r="N49" i="44"/>
  <c r="O49" i="44"/>
  <c r="N23" i="44"/>
  <c r="O23" i="44"/>
  <c r="N30" i="44"/>
  <c r="O30" i="44"/>
  <c r="N10" i="44"/>
  <c r="O10" i="44"/>
  <c r="N19" i="44"/>
  <c r="O19" i="44"/>
  <c r="N5" i="44"/>
  <c r="O5" i="44"/>
  <c r="N47" i="44"/>
  <c r="O47" i="44"/>
  <c r="N22" i="44"/>
  <c r="O22" i="44"/>
  <c r="N3" i="44"/>
  <c r="AD3" i="44" s="1"/>
  <c r="O3" i="44"/>
  <c r="N26" i="44"/>
  <c r="O26" i="44"/>
  <c r="N42" i="44"/>
  <c r="O42" i="44"/>
  <c r="N43" i="44"/>
  <c r="O43" i="44"/>
  <c r="N8" i="44"/>
  <c r="O8" i="44"/>
  <c r="N34" i="44"/>
  <c r="O34" i="44"/>
  <c r="N20" i="44"/>
  <c r="O20" i="44"/>
  <c r="N13" i="44"/>
  <c r="O13" i="44"/>
  <c r="N25" i="44"/>
  <c r="O25" i="44"/>
  <c r="N33" i="44"/>
  <c r="O33" i="44"/>
  <c r="N28" i="44"/>
  <c r="O28" i="44"/>
  <c r="N4" i="44"/>
  <c r="O4" i="44"/>
  <c r="N35" i="44"/>
  <c r="O35" i="44"/>
  <c r="N32" i="44"/>
  <c r="O32" i="44"/>
  <c r="N37" i="44"/>
  <c r="O37" i="44"/>
  <c r="N41" i="44"/>
  <c r="O41" i="44"/>
  <c r="N7" i="44"/>
  <c r="O7" i="44"/>
  <c r="N21" i="44"/>
  <c r="O21" i="44"/>
  <c r="N17" i="44"/>
  <c r="O17" i="44"/>
  <c r="N38" i="44"/>
  <c r="O38" i="44"/>
  <c r="N18" i="44"/>
  <c r="O18" i="44"/>
  <c r="N15" i="44"/>
  <c r="O15" i="44"/>
  <c r="N24" i="44"/>
  <c r="O24" i="44"/>
  <c r="N9" i="44"/>
  <c r="O9" i="44"/>
  <c r="N48" i="44"/>
  <c r="O48" i="44"/>
  <c r="N39" i="44"/>
  <c r="O39" i="44"/>
  <c r="N46" i="44"/>
  <c r="O46" i="44"/>
  <c r="N6" i="44"/>
  <c r="O6" i="44"/>
  <c r="N12" i="44"/>
  <c r="O12" i="44"/>
  <c r="N45" i="44"/>
  <c r="O45" i="44"/>
  <c r="O11" i="44"/>
  <c r="N11" i="44"/>
  <c r="AA25" i="44"/>
  <c r="Z25" i="44"/>
  <c r="T49" i="44"/>
  <c r="T48" i="44"/>
  <c r="T47" i="44"/>
  <c r="T46" i="44"/>
  <c r="T45" i="44"/>
  <c r="T44" i="44"/>
  <c r="T43" i="44"/>
  <c r="T42" i="44"/>
  <c r="T41" i="44"/>
  <c r="T40" i="44"/>
  <c r="T39" i="44"/>
  <c r="T38" i="44"/>
  <c r="T37" i="44"/>
  <c r="T36" i="44"/>
  <c r="T35" i="44"/>
  <c r="T34" i="44"/>
  <c r="T33" i="44"/>
  <c r="T32" i="44"/>
  <c r="T31" i="44"/>
  <c r="T30" i="44"/>
  <c r="T29" i="44"/>
  <c r="T28" i="44"/>
  <c r="T27" i="44"/>
  <c r="T26" i="44"/>
  <c r="T25" i="44"/>
  <c r="T24" i="44"/>
  <c r="T23" i="44"/>
  <c r="T22" i="44"/>
  <c r="T21" i="44"/>
  <c r="T20" i="44"/>
  <c r="T19" i="44"/>
  <c r="T18" i="44"/>
  <c r="T17" i="44"/>
  <c r="T16" i="44"/>
  <c r="T15" i="44"/>
  <c r="T14" i="44"/>
  <c r="T13" i="44"/>
  <c r="T12" i="44"/>
  <c r="T11" i="44"/>
  <c r="T10" i="44"/>
  <c r="T9" i="44"/>
  <c r="AA8" i="44"/>
  <c r="Z8" i="44"/>
  <c r="T8" i="44"/>
  <c r="AE7" i="44"/>
  <c r="AC7" i="44"/>
  <c r="AB7" i="44"/>
  <c r="AA7" i="44"/>
  <c r="Z7" i="44"/>
  <c r="T7" i="44"/>
  <c r="AE6" i="44"/>
  <c r="AC6" i="44"/>
  <c r="AB6" i="44"/>
  <c r="AA6" i="44"/>
  <c r="Z6" i="44"/>
  <c r="T6" i="44"/>
  <c r="AE5" i="44"/>
  <c r="AC5" i="44"/>
  <c r="AB5" i="44"/>
  <c r="AA5" i="44"/>
  <c r="Z5" i="44"/>
  <c r="T5" i="44"/>
  <c r="AE4" i="44"/>
  <c r="AC4" i="44"/>
  <c r="AB4" i="44"/>
  <c r="AA4" i="44"/>
  <c r="Z4" i="44"/>
  <c r="T4" i="44"/>
  <c r="AE3" i="44"/>
  <c r="AC3" i="44"/>
  <c r="AB3" i="44"/>
  <c r="AA3" i="44"/>
  <c r="Z3" i="44"/>
  <c r="T3" i="44"/>
  <c r="BM5" i="43"/>
  <c r="BN5" i="43"/>
  <c r="BM6" i="43"/>
  <c r="BN6" i="43"/>
  <c r="BO6" i="43" s="1"/>
  <c r="BM7" i="43"/>
  <c r="BN7" i="43"/>
  <c r="BO7" i="43" s="1"/>
  <c r="BM8" i="43"/>
  <c r="BN8" i="43"/>
  <c r="BO8" i="43" s="1"/>
  <c r="BM9" i="43"/>
  <c r="BN9" i="43"/>
  <c r="BO9" i="43" s="1"/>
  <c r="BM10" i="43"/>
  <c r="BN10" i="43"/>
  <c r="BO10" i="43" s="1"/>
  <c r="BM11" i="43"/>
  <c r="BN11" i="43"/>
  <c r="BO11" i="43" s="1"/>
  <c r="BM12" i="43"/>
  <c r="BN12" i="43"/>
  <c r="BO12" i="43" s="1"/>
  <c r="BM13" i="43"/>
  <c r="BN13" i="43"/>
  <c r="BO13" i="43" s="1"/>
  <c r="BM14" i="43"/>
  <c r="BN14" i="43"/>
  <c r="BO14" i="43" s="1"/>
  <c r="BM15" i="43"/>
  <c r="BN15" i="43"/>
  <c r="BO15" i="43" s="1"/>
  <c r="BM16" i="43"/>
  <c r="BN16" i="43"/>
  <c r="BM18" i="43"/>
  <c r="BN18" i="43"/>
  <c r="BO18" i="43" s="1"/>
  <c r="BM19" i="43"/>
  <c r="BN19" i="43"/>
  <c r="BM20" i="43"/>
  <c r="BN20" i="43"/>
  <c r="BO20" i="43" s="1"/>
  <c r="BM21" i="43"/>
  <c r="BN21" i="43"/>
  <c r="BO21" i="43" s="1"/>
  <c r="BM22" i="43"/>
  <c r="BN22" i="43"/>
  <c r="BO22" i="43" s="1"/>
  <c r="BM23" i="43"/>
  <c r="BN23" i="43"/>
  <c r="BM24" i="43"/>
  <c r="BN24" i="43"/>
  <c r="BO24" i="43" s="1"/>
  <c r="BM25" i="43"/>
  <c r="BN25" i="43"/>
  <c r="BM26" i="43"/>
  <c r="BN26" i="43"/>
  <c r="BM27" i="43"/>
  <c r="BN27" i="43"/>
  <c r="BO27" i="43" s="1"/>
  <c r="BM28" i="43"/>
  <c r="BN28" i="43"/>
  <c r="BO28" i="43" s="1"/>
  <c r="BM29" i="43"/>
  <c r="BN29" i="43"/>
  <c r="BO29" i="43" s="1"/>
  <c r="BM30" i="43"/>
  <c r="BN30" i="43"/>
  <c r="BO30" i="43" s="1"/>
  <c r="BM31" i="43"/>
  <c r="BN31" i="43"/>
  <c r="BO31" i="43" s="1"/>
  <c r="BM32" i="43"/>
  <c r="BN32" i="43"/>
  <c r="BO32" i="43" s="1"/>
  <c r="BM33" i="43"/>
  <c r="BN33" i="43"/>
  <c r="BO33" i="43" s="1"/>
  <c r="BM34" i="43"/>
  <c r="BN34" i="43"/>
  <c r="BO34" i="43" s="1"/>
  <c r="BM35" i="43"/>
  <c r="BN35" i="43"/>
  <c r="BO35" i="43" s="1"/>
  <c r="BM36" i="43"/>
  <c r="BN36" i="43"/>
  <c r="BO36" i="43" s="1"/>
  <c r="BM37" i="43"/>
  <c r="BN37" i="43"/>
  <c r="BO37" i="43" s="1"/>
  <c r="BM38" i="43"/>
  <c r="BN38" i="43"/>
  <c r="BO38" i="43" s="1"/>
  <c r="BM39" i="43"/>
  <c r="BN39" i="43"/>
  <c r="BO39" i="43" s="1"/>
  <c r="BM40" i="43"/>
  <c r="BN40" i="43"/>
  <c r="BO40" i="43" s="1"/>
  <c r="BM41" i="43"/>
  <c r="BN41" i="43"/>
  <c r="BO41" i="43" s="1"/>
  <c r="BM42" i="43"/>
  <c r="BN42" i="43"/>
  <c r="BO42" i="43" s="1"/>
  <c r="BM43" i="43"/>
  <c r="BN43" i="43"/>
  <c r="BM45" i="43"/>
  <c r="BN45" i="43"/>
  <c r="BO45" i="43" s="1"/>
  <c r="BM46" i="43"/>
  <c r="BN46" i="43"/>
  <c r="BO46" i="43" s="1"/>
  <c r="BM47" i="43"/>
  <c r="BN47" i="43"/>
  <c r="BM48" i="43"/>
  <c r="BN48" i="43"/>
  <c r="BO48" i="43" s="1"/>
  <c r="BM49" i="43"/>
  <c r="BN49" i="43"/>
  <c r="BO49" i="43" s="1"/>
  <c r="BM50" i="43"/>
  <c r="BN50" i="43"/>
  <c r="BO50" i="43" s="1"/>
  <c r="BM51" i="43"/>
  <c r="BN51" i="43"/>
  <c r="BO51" i="43" s="1"/>
  <c r="BM53" i="43"/>
  <c r="BN53" i="43"/>
  <c r="BO53" i="43" s="1"/>
  <c r="BM54" i="43"/>
  <c r="BN54" i="43"/>
  <c r="BO54" i="43" s="1"/>
  <c r="BM55" i="43"/>
  <c r="BN55" i="43"/>
  <c r="BM56" i="43"/>
  <c r="BN56" i="43"/>
  <c r="BO56" i="43" s="1"/>
  <c r="BM57" i="43"/>
  <c r="BN57" i="43"/>
  <c r="BO57" i="43" s="1"/>
  <c r="BM58" i="43"/>
  <c r="BN58" i="43"/>
  <c r="BO58" i="43" s="1"/>
  <c r="BM59" i="43"/>
  <c r="BN59" i="43"/>
  <c r="BO59" i="43" s="1"/>
  <c r="BM60" i="43"/>
  <c r="BN60" i="43"/>
  <c r="BO60" i="43" s="1"/>
  <c r="BM61" i="43"/>
  <c r="BN61" i="43"/>
  <c r="BO61" i="43" s="1"/>
  <c r="BM62" i="43"/>
  <c r="BN62" i="43"/>
  <c r="BO62" i="43" s="1"/>
  <c r="BM63" i="43"/>
  <c r="BN63" i="43"/>
  <c r="BO63" i="43" s="1"/>
  <c r="BM64" i="43"/>
  <c r="BN64" i="43"/>
  <c r="BM65" i="43"/>
  <c r="BN65" i="43"/>
  <c r="BO65" i="43" s="1"/>
  <c r="BM66" i="43"/>
  <c r="BN66" i="43"/>
  <c r="BO66" i="43" s="1"/>
  <c r="BM67" i="43"/>
  <c r="BN67" i="43"/>
  <c r="BO67" i="43" s="1"/>
  <c r="BM68" i="43"/>
  <c r="BN68" i="43"/>
  <c r="BO68" i="43" s="1"/>
  <c r="BM69" i="43"/>
  <c r="BN69" i="43"/>
  <c r="BM70" i="43"/>
  <c r="BN70" i="43"/>
  <c r="BO70" i="43" s="1"/>
  <c r="BM71" i="43"/>
  <c r="BN71" i="43"/>
  <c r="BO71" i="43" s="1"/>
  <c r="BM72" i="43"/>
  <c r="BN72" i="43"/>
  <c r="BO72" i="43" s="1"/>
  <c r="BM73" i="43"/>
  <c r="BN73" i="43"/>
  <c r="BO73" i="43" s="1"/>
  <c r="BM74" i="43"/>
  <c r="BN74" i="43"/>
  <c r="BO74" i="43" s="1"/>
  <c r="BM75" i="43"/>
  <c r="BN75" i="43"/>
  <c r="BO75" i="43" s="1"/>
  <c r="BM76" i="43"/>
  <c r="BN76" i="43"/>
  <c r="BO76" i="43" s="1"/>
  <c r="BM77" i="43"/>
  <c r="BN77" i="43"/>
  <c r="BO77" i="43" s="1"/>
  <c r="BM78" i="43"/>
  <c r="BN78" i="43"/>
  <c r="BM79" i="43"/>
  <c r="BN79" i="43"/>
  <c r="BO79" i="43" s="1"/>
  <c r="AF7" i="45" l="1"/>
  <c r="AF6" i="45"/>
  <c r="AF5" i="45"/>
  <c r="AF3" i="45"/>
  <c r="P21" i="44"/>
  <c r="P41" i="44"/>
  <c r="P32" i="44"/>
  <c r="P4" i="44"/>
  <c r="U4" i="44" s="1"/>
  <c r="P33" i="44"/>
  <c r="P13" i="44"/>
  <c r="P34" i="44"/>
  <c r="P43" i="44"/>
  <c r="P23" i="44"/>
  <c r="P40" i="44"/>
  <c r="P27" i="44"/>
  <c r="P16" i="44"/>
  <c r="P29" i="44"/>
  <c r="AD4" i="44"/>
  <c r="P11" i="44"/>
  <c r="P47" i="44"/>
  <c r="P44" i="44"/>
  <c r="P7" i="44"/>
  <c r="AF7" i="44" s="1"/>
  <c r="P35" i="44"/>
  <c r="P25" i="44"/>
  <c r="P8" i="44"/>
  <c r="P49" i="44"/>
  <c r="P14" i="44"/>
  <c r="P31" i="44"/>
  <c r="P30" i="44"/>
  <c r="P26" i="44"/>
  <c r="P12" i="44"/>
  <c r="P48" i="44"/>
  <c r="P18" i="44"/>
  <c r="P28" i="44"/>
  <c r="P42" i="44"/>
  <c r="P22" i="44"/>
  <c r="P5" i="44"/>
  <c r="U5" i="44" s="1"/>
  <c r="P10" i="44"/>
  <c r="P45" i="44"/>
  <c r="P6" i="44"/>
  <c r="P39" i="44"/>
  <c r="P9" i="44"/>
  <c r="P15" i="44"/>
  <c r="P38" i="44"/>
  <c r="P3" i="44"/>
  <c r="P19" i="44"/>
  <c r="AD6" i="44"/>
  <c r="AD5" i="44"/>
  <c r="P36" i="44"/>
  <c r="P20" i="44"/>
  <c r="P24" i="44"/>
  <c r="P37" i="44"/>
  <c r="P46" i="44"/>
  <c r="P17" i="44"/>
  <c r="AD7" i="44"/>
  <c r="AU5" i="43"/>
  <c r="AU6" i="43"/>
  <c r="AU7" i="43"/>
  <c r="AU8" i="43"/>
  <c r="AU10" i="43"/>
  <c r="AU11" i="43"/>
  <c r="AU12" i="43"/>
  <c r="AU13" i="43"/>
  <c r="AU14" i="43"/>
  <c r="AU15" i="43"/>
  <c r="AU16" i="43"/>
  <c r="AU18" i="43"/>
  <c r="AU19" i="43"/>
  <c r="AU20" i="43"/>
  <c r="AU21" i="43"/>
  <c r="AU22" i="43"/>
  <c r="AU23" i="43"/>
  <c r="AU24" i="43"/>
  <c r="AU25" i="43"/>
  <c r="AU26" i="43"/>
  <c r="AU27" i="43"/>
  <c r="AU28" i="43"/>
  <c r="AU29" i="43"/>
  <c r="AU30" i="43"/>
  <c r="AU31" i="43"/>
  <c r="AU32" i="43"/>
  <c r="AU33" i="43"/>
  <c r="AU34" i="43"/>
  <c r="AU35" i="43"/>
  <c r="AU36" i="43"/>
  <c r="AU37" i="43"/>
  <c r="AU38" i="43"/>
  <c r="AU39" i="43"/>
  <c r="AU40" i="43"/>
  <c r="AU41" i="43"/>
  <c r="AU42" i="43"/>
  <c r="AU43" i="43"/>
  <c r="AU45" i="43"/>
  <c r="AU46" i="43"/>
  <c r="AU47" i="43"/>
  <c r="AU48" i="43"/>
  <c r="AU49" i="43"/>
  <c r="AU50" i="43"/>
  <c r="AU51" i="43"/>
  <c r="AU53" i="43"/>
  <c r="AU54" i="43"/>
  <c r="AU55" i="43"/>
  <c r="AU56" i="43"/>
  <c r="AU57" i="43"/>
  <c r="AU58" i="43"/>
  <c r="AU59" i="43"/>
  <c r="AU60" i="43"/>
  <c r="AU61" i="43"/>
  <c r="AU62" i="43"/>
  <c r="AU64" i="43"/>
  <c r="AU65" i="43"/>
  <c r="AU66" i="43"/>
  <c r="AU67" i="43"/>
  <c r="AU68" i="43"/>
  <c r="AU69" i="43"/>
  <c r="AU70" i="43"/>
  <c r="AU71" i="43"/>
  <c r="AU73" i="43"/>
  <c r="AU74" i="43"/>
  <c r="AU75" i="43"/>
  <c r="AU76" i="43"/>
  <c r="AU77" i="43"/>
  <c r="AU79" i="43"/>
  <c r="AU4" i="43"/>
  <c r="AF4" i="44" l="1"/>
  <c r="AF3" i="44"/>
  <c r="U3" i="44"/>
  <c r="AF5" i="44"/>
  <c r="AF6" i="44"/>
  <c r="BD101" i="43"/>
  <c r="X101" i="43"/>
  <c r="P101" i="43"/>
  <c r="H101" i="43"/>
  <c r="W77" i="43"/>
  <c r="AE77" i="43" s="1"/>
  <c r="W75" i="43"/>
  <c r="AE75" i="43" s="1"/>
  <c r="W74" i="43"/>
  <c r="AE74" i="43" s="1"/>
  <c r="W71" i="43"/>
  <c r="AE71" i="43" s="1"/>
  <c r="W70" i="43"/>
  <c r="AE70" i="43" s="1"/>
  <c r="W69" i="43"/>
  <c r="AE69" i="43" s="1"/>
  <c r="W68" i="43"/>
  <c r="AE68" i="43" s="1"/>
  <c r="W66" i="43"/>
  <c r="AE66" i="43" s="1"/>
  <c r="W64" i="43"/>
  <c r="AE64" i="43" s="1"/>
  <c r="W62" i="43"/>
  <c r="AE62" i="43" s="1"/>
  <c r="W61" i="43"/>
  <c r="AE61" i="43" s="1"/>
  <c r="W60" i="43"/>
  <c r="AE60" i="43" s="1"/>
  <c r="W59" i="43"/>
  <c r="AE59" i="43" s="1"/>
  <c r="W58" i="43"/>
  <c r="AE58" i="43" s="1"/>
  <c r="W57" i="43"/>
  <c r="AE57" i="43" s="1"/>
  <c r="W56" i="43"/>
  <c r="AE56" i="43" s="1"/>
  <c r="W55" i="43"/>
  <c r="AE55" i="43" s="1"/>
  <c r="W54" i="43"/>
  <c r="AE54" i="43" s="1"/>
  <c r="W53" i="43"/>
  <c r="AE53" i="43" s="1"/>
  <c r="W51" i="43"/>
  <c r="AE51" i="43" s="1"/>
  <c r="W50" i="43"/>
  <c r="AE50" i="43" s="1"/>
  <c r="W48" i="43"/>
  <c r="AE48" i="43" s="1"/>
  <c r="W47" i="43"/>
  <c r="AE47" i="43" s="1"/>
  <c r="W46" i="43"/>
  <c r="AE46" i="43" s="1"/>
  <c r="W45" i="43"/>
  <c r="AE45" i="43" s="1"/>
  <c r="W43" i="43"/>
  <c r="AE43" i="43" s="1"/>
  <c r="W42" i="43"/>
  <c r="AE42" i="43" s="1"/>
  <c r="W41" i="43"/>
  <c r="AE41" i="43" s="1"/>
  <c r="W40" i="43"/>
  <c r="AE40" i="43" s="1"/>
  <c r="W39" i="43"/>
  <c r="AE39" i="43" s="1"/>
  <c r="W38" i="43"/>
  <c r="AE38" i="43" s="1"/>
  <c r="W37" i="43"/>
  <c r="AE37" i="43" s="1"/>
  <c r="W36" i="43"/>
  <c r="AE36" i="43" s="1"/>
  <c r="W35" i="43"/>
  <c r="AE35" i="43" s="1"/>
  <c r="W34" i="43"/>
  <c r="AE34" i="43" s="1"/>
  <c r="W33" i="43"/>
  <c r="AE33" i="43" s="1"/>
  <c r="W32" i="43"/>
  <c r="AE32" i="43" s="1"/>
  <c r="W30" i="43"/>
  <c r="AE30" i="43" s="1"/>
  <c r="W29" i="43"/>
  <c r="AE29" i="43" s="1"/>
  <c r="W28" i="43"/>
  <c r="AE28" i="43" s="1"/>
  <c r="W27" i="43"/>
  <c r="AE27" i="43" s="1"/>
  <c r="W26" i="43"/>
  <c r="AE26" i="43" s="1"/>
  <c r="W25" i="43"/>
  <c r="AE25" i="43" s="1"/>
  <c r="W24" i="43"/>
  <c r="AE24" i="43" s="1"/>
  <c r="W23" i="43"/>
  <c r="AE23" i="43" s="1"/>
  <c r="W22" i="43"/>
  <c r="AE22" i="43" s="1"/>
  <c r="W21" i="43"/>
  <c r="AE21" i="43" s="1"/>
  <c r="W20" i="43"/>
  <c r="AE20" i="43" s="1"/>
  <c r="W19" i="43"/>
  <c r="AE19" i="43" s="1"/>
  <c r="W18" i="43"/>
  <c r="AE18" i="43" s="1"/>
  <c r="W16" i="43"/>
  <c r="AE16" i="43" s="1"/>
  <c r="W15" i="43"/>
  <c r="AE15" i="43" s="1"/>
  <c r="W14" i="43"/>
  <c r="AE14" i="43" s="1"/>
  <c r="W13" i="43"/>
  <c r="AE13" i="43" s="1"/>
  <c r="W12" i="43"/>
  <c r="AE12" i="43" s="1"/>
  <c r="W11" i="43"/>
  <c r="AE11" i="43" s="1"/>
  <c r="W10" i="43"/>
  <c r="AE10" i="43" s="1"/>
  <c r="W8" i="43"/>
  <c r="AE8" i="43" s="1"/>
  <c r="W7" i="43"/>
  <c r="AE7" i="43" s="1"/>
  <c r="W6" i="43"/>
  <c r="AE6" i="43" s="1"/>
  <c r="W5" i="43"/>
  <c r="AE5" i="43" s="1"/>
  <c r="BN4" i="43"/>
  <c r="BM4" i="43"/>
  <c r="W4" i="43"/>
  <c r="AE4" i="43" s="1"/>
  <c r="U58" i="42"/>
  <c r="AA28" i="42"/>
  <c r="Z28" i="42"/>
  <c r="T3" i="42"/>
  <c r="AA27" i="42"/>
  <c r="Z27" i="42"/>
  <c r="T55" i="42"/>
  <c r="T56" i="42"/>
  <c r="T57" i="42"/>
  <c r="T58" i="42"/>
  <c r="T59" i="42"/>
  <c r="N62" i="42"/>
  <c r="N63" i="42"/>
  <c r="O63" i="42" s="1"/>
  <c r="N64" i="42"/>
  <c r="O64" i="42" s="1"/>
  <c r="N65" i="42"/>
  <c r="O65" i="42" s="1"/>
  <c r="N66" i="42"/>
  <c r="O66" i="42" s="1"/>
  <c r="N61" i="42"/>
  <c r="N3" i="42"/>
  <c r="O3" i="42"/>
  <c r="N38" i="42"/>
  <c r="O38" i="42"/>
  <c r="N28" i="42"/>
  <c r="O28" i="42"/>
  <c r="N17" i="42"/>
  <c r="O17" i="42"/>
  <c r="N22" i="42"/>
  <c r="O22" i="42"/>
  <c r="N32" i="42"/>
  <c r="O32" i="42"/>
  <c r="N8" i="42"/>
  <c r="O8" i="42"/>
  <c r="N23" i="42"/>
  <c r="O23" i="42"/>
  <c r="N31" i="42"/>
  <c r="O31" i="42"/>
  <c r="N49" i="42"/>
  <c r="O49" i="42"/>
  <c r="N46" i="42"/>
  <c r="O46" i="42"/>
  <c r="N54" i="42"/>
  <c r="O54" i="42"/>
  <c r="N50" i="42"/>
  <c r="O50" i="42"/>
  <c r="N57" i="42"/>
  <c r="O57" i="42"/>
  <c r="N15" i="42"/>
  <c r="O15" i="42"/>
  <c r="N18" i="42"/>
  <c r="O18" i="42"/>
  <c r="N41" i="42"/>
  <c r="O41" i="42"/>
  <c r="N7" i="42"/>
  <c r="O7" i="42"/>
  <c r="N48" i="42"/>
  <c r="O48" i="42"/>
  <c r="N52" i="42"/>
  <c r="O52" i="42"/>
  <c r="N44" i="42"/>
  <c r="O44" i="42"/>
  <c r="N29" i="42"/>
  <c r="O29" i="42"/>
  <c r="N26" i="42"/>
  <c r="O26" i="42"/>
  <c r="N33" i="42"/>
  <c r="O33" i="42"/>
  <c r="N45" i="42"/>
  <c r="O45" i="42"/>
  <c r="N37" i="42"/>
  <c r="O37" i="42"/>
  <c r="N21" i="42"/>
  <c r="O21" i="42"/>
  <c r="N16" i="42"/>
  <c r="O16" i="42"/>
  <c r="N35" i="42"/>
  <c r="O35" i="42"/>
  <c r="N58" i="42"/>
  <c r="O58" i="42"/>
  <c r="N13" i="42"/>
  <c r="O13" i="42"/>
  <c r="N25" i="42"/>
  <c r="O25" i="42"/>
  <c r="N9" i="42"/>
  <c r="O9" i="42"/>
  <c r="N11" i="42"/>
  <c r="P11" i="42" s="1"/>
  <c r="O11" i="42"/>
  <c r="N40" i="42"/>
  <c r="O40" i="42"/>
  <c r="N47" i="42"/>
  <c r="O47" i="42"/>
  <c r="N10" i="42"/>
  <c r="O10" i="42"/>
  <c r="N59" i="42"/>
  <c r="O59" i="42"/>
  <c r="N20" i="42"/>
  <c r="O20" i="42"/>
  <c r="N30" i="42"/>
  <c r="O30" i="42"/>
  <c r="N6" i="42"/>
  <c r="O6" i="42"/>
  <c r="N56" i="42"/>
  <c r="P56" i="42" s="1"/>
  <c r="O56" i="42"/>
  <c r="N51" i="42"/>
  <c r="O51" i="42"/>
  <c r="N27" i="42"/>
  <c r="O27" i="42"/>
  <c r="N42" i="42"/>
  <c r="O42" i="42"/>
  <c r="N5" i="42"/>
  <c r="P5" i="42" s="1"/>
  <c r="O5" i="42"/>
  <c r="N12" i="42"/>
  <c r="O12" i="42"/>
  <c r="N53" i="42"/>
  <c r="O53" i="42"/>
  <c r="N14" i="42"/>
  <c r="O14" i="42"/>
  <c r="N43" i="42"/>
  <c r="P43" i="42" s="1"/>
  <c r="O43" i="42"/>
  <c r="N24" i="42"/>
  <c r="O24" i="42"/>
  <c r="N36" i="42"/>
  <c r="P36" i="42" s="1"/>
  <c r="O36" i="42"/>
  <c r="N55" i="42"/>
  <c r="O55" i="42"/>
  <c r="N34" i="42"/>
  <c r="P34" i="42" s="1"/>
  <c r="O34" i="42"/>
  <c r="N4" i="42"/>
  <c r="O4" i="42"/>
  <c r="N39" i="42"/>
  <c r="P39" i="42" s="1"/>
  <c r="O39" i="42"/>
  <c r="O19" i="42"/>
  <c r="N19" i="42"/>
  <c r="AD3" i="42" s="1"/>
  <c r="T54" i="42"/>
  <c r="T53" i="42"/>
  <c r="T52" i="42"/>
  <c r="T51" i="42"/>
  <c r="T50" i="42"/>
  <c r="T49" i="42"/>
  <c r="T48" i="42"/>
  <c r="T47" i="42"/>
  <c r="T46" i="42"/>
  <c r="T45" i="42"/>
  <c r="T44" i="42"/>
  <c r="T43" i="42"/>
  <c r="T42" i="42"/>
  <c r="T41" i="42"/>
  <c r="T40" i="42"/>
  <c r="T39" i="42"/>
  <c r="T38" i="42"/>
  <c r="T37" i="42"/>
  <c r="T36" i="42"/>
  <c r="T35" i="42"/>
  <c r="T34" i="42"/>
  <c r="T33" i="42"/>
  <c r="T32" i="42"/>
  <c r="T31" i="42"/>
  <c r="T30" i="42"/>
  <c r="T29" i="42"/>
  <c r="T28" i="42"/>
  <c r="T27" i="42"/>
  <c r="AA26" i="42"/>
  <c r="Z26" i="42"/>
  <c r="T26" i="42"/>
  <c r="AA25" i="42"/>
  <c r="Z25" i="42"/>
  <c r="T25" i="42"/>
  <c r="AA24" i="42"/>
  <c r="Z24" i="42"/>
  <c r="T24" i="42"/>
  <c r="AA23" i="42"/>
  <c r="Z23" i="42"/>
  <c r="T23" i="42"/>
  <c r="AA22" i="42"/>
  <c r="Z22" i="42"/>
  <c r="T22" i="42"/>
  <c r="AA21" i="42"/>
  <c r="Z21" i="42"/>
  <c r="T21" i="42"/>
  <c r="AA20" i="42"/>
  <c r="Z20" i="42"/>
  <c r="T20" i="42"/>
  <c r="AA19" i="42"/>
  <c r="Z19" i="42"/>
  <c r="T19" i="42"/>
  <c r="AA18" i="42"/>
  <c r="Z18" i="42"/>
  <c r="T18" i="42"/>
  <c r="AA17" i="42"/>
  <c r="Z17" i="42"/>
  <c r="T17" i="42"/>
  <c r="AA16" i="42"/>
  <c r="Z16" i="42"/>
  <c r="T16" i="42"/>
  <c r="AA15" i="42"/>
  <c r="Z15" i="42"/>
  <c r="T15" i="42"/>
  <c r="AA14" i="42"/>
  <c r="Z14" i="42"/>
  <c r="T14" i="42"/>
  <c r="AA13" i="42"/>
  <c r="Z13" i="42"/>
  <c r="T13" i="42"/>
  <c r="AA12" i="42"/>
  <c r="Z12" i="42"/>
  <c r="T12" i="42"/>
  <c r="AA11" i="42"/>
  <c r="Z11" i="42"/>
  <c r="T11" i="42"/>
  <c r="AA10" i="42"/>
  <c r="Z10" i="42"/>
  <c r="T10" i="42"/>
  <c r="AA9" i="42"/>
  <c r="Z9" i="42"/>
  <c r="T9" i="42"/>
  <c r="AA8" i="42"/>
  <c r="Z8" i="42"/>
  <c r="T8" i="42"/>
  <c r="AE7" i="42"/>
  <c r="AC7" i="42"/>
  <c r="AB7" i="42"/>
  <c r="AA7" i="42"/>
  <c r="Z7" i="42"/>
  <c r="T7" i="42"/>
  <c r="AE6" i="42"/>
  <c r="AC6" i="42"/>
  <c r="AB6" i="42"/>
  <c r="AA6" i="42"/>
  <c r="Z6" i="42"/>
  <c r="T6" i="42"/>
  <c r="AE5" i="42"/>
  <c r="AC5" i="42"/>
  <c r="AB5" i="42"/>
  <c r="AA5" i="42"/>
  <c r="Z5" i="42"/>
  <c r="T5" i="42"/>
  <c r="AE4" i="42"/>
  <c r="AC4" i="42"/>
  <c r="AB4" i="42"/>
  <c r="AA4" i="42"/>
  <c r="Z4" i="42"/>
  <c r="T4" i="42"/>
  <c r="AE3" i="42"/>
  <c r="AC3" i="42"/>
  <c r="AB3" i="42"/>
  <c r="AA3" i="42"/>
  <c r="Z3" i="42"/>
  <c r="N3" i="41"/>
  <c r="P4" i="42" l="1"/>
  <c r="P55" i="42"/>
  <c r="P24" i="42"/>
  <c r="P14" i="42"/>
  <c r="P12" i="42"/>
  <c r="P42" i="42"/>
  <c r="P51" i="42"/>
  <c r="P35" i="42"/>
  <c r="P21" i="42"/>
  <c r="P45" i="42"/>
  <c r="P50" i="42"/>
  <c r="P46" i="42"/>
  <c r="P31" i="42"/>
  <c r="P8" i="42"/>
  <c r="P22" i="42"/>
  <c r="P28" i="42"/>
  <c r="BN80" i="43"/>
  <c r="BO80" i="43"/>
  <c r="P27" i="42"/>
  <c r="P30" i="42"/>
  <c r="P59" i="42"/>
  <c r="P47" i="42"/>
  <c r="P25" i="42"/>
  <c r="P58" i="42"/>
  <c r="P16" i="42"/>
  <c r="P37" i="42"/>
  <c r="P53" i="42"/>
  <c r="P33" i="42"/>
  <c r="P29" i="42"/>
  <c r="P52" i="42"/>
  <c r="P7" i="42"/>
  <c r="AF7" i="42" s="1"/>
  <c r="P18" i="42"/>
  <c r="P57" i="42"/>
  <c r="P54" i="42"/>
  <c r="P49" i="42"/>
  <c r="P23" i="42"/>
  <c r="P32" i="42"/>
  <c r="AD7" i="42"/>
  <c r="P38" i="42"/>
  <c r="U5" i="42" s="1"/>
  <c r="P6" i="42"/>
  <c r="AF6" i="42" s="1"/>
  <c r="P20" i="42"/>
  <c r="P10" i="42"/>
  <c r="P40" i="42"/>
  <c r="P9" i="42"/>
  <c r="P13" i="42"/>
  <c r="P26" i="42"/>
  <c r="P44" i="42"/>
  <c r="P48" i="42"/>
  <c r="P41" i="42"/>
  <c r="P15" i="42"/>
  <c r="P3" i="42"/>
  <c r="AD5" i="42"/>
  <c r="P17" i="42"/>
  <c r="AD6" i="42"/>
  <c r="P19" i="42"/>
  <c r="U4" i="42"/>
  <c r="AF4" i="42"/>
  <c r="AD4" i="42"/>
  <c r="AF5" i="42"/>
  <c r="AF4" i="41"/>
  <c r="AF5" i="41"/>
  <c r="AF6" i="41"/>
  <c r="AF7" i="41"/>
  <c r="AF3" i="41"/>
  <c r="U4" i="41"/>
  <c r="U5" i="4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3" i="41"/>
  <c r="AF3" i="42" l="1"/>
  <c r="U3" i="42"/>
  <c r="V52" i="41"/>
  <c r="V53" i="41"/>
  <c r="AB27" i="41"/>
  <c r="AA27" i="41"/>
  <c r="AB28" i="41"/>
  <c r="AA28" i="41"/>
  <c r="AD28" i="41"/>
  <c r="AC28" i="41"/>
  <c r="AD29" i="41"/>
  <c r="AC29" i="41"/>
  <c r="AA29" i="41"/>
  <c r="AB29" i="41"/>
  <c r="P54" i="41"/>
  <c r="N56" i="41"/>
  <c r="N58" i="41"/>
  <c r="N59" i="41"/>
  <c r="N60" i="41"/>
  <c r="N61" i="41"/>
  <c r="N62" i="41"/>
  <c r="N63" i="41"/>
  <c r="N64" i="41"/>
  <c r="AE29" i="41" s="1"/>
  <c r="N65" i="41"/>
  <c r="N66" i="41"/>
  <c r="N57" i="41"/>
  <c r="N6" i="41"/>
  <c r="P6" i="41" s="1"/>
  <c r="N33" i="41"/>
  <c r="P33" i="41" s="1"/>
  <c r="N40" i="41"/>
  <c r="P40" i="41" s="1"/>
  <c r="N20" i="41"/>
  <c r="P20" i="41" s="1"/>
  <c r="N18" i="41"/>
  <c r="P18" i="41" s="1"/>
  <c r="N22" i="41"/>
  <c r="P22" i="41" s="1"/>
  <c r="N26" i="41"/>
  <c r="P26" i="41" s="1"/>
  <c r="N10" i="41"/>
  <c r="P10" i="41" s="1"/>
  <c r="N13" i="41"/>
  <c r="P13" i="41" s="1"/>
  <c r="N14" i="41"/>
  <c r="P14" i="41" s="1"/>
  <c r="N4" i="41"/>
  <c r="P4" i="41" s="1"/>
  <c r="N51" i="41"/>
  <c r="P51" i="41" s="1"/>
  <c r="N9" i="41"/>
  <c r="P9" i="41" s="1"/>
  <c r="N5" i="41"/>
  <c r="P5" i="41" s="1"/>
  <c r="N23" i="41"/>
  <c r="P23" i="41" s="1"/>
  <c r="N34" i="41"/>
  <c r="P34" i="41" s="1"/>
  <c r="N31" i="41"/>
  <c r="P31" i="41" s="1"/>
  <c r="N46" i="41"/>
  <c r="P46" i="41" s="1"/>
  <c r="N7" i="41"/>
  <c r="P7" i="41" s="1"/>
  <c r="N17" i="41"/>
  <c r="P17" i="41" s="1"/>
  <c r="N32" i="41"/>
  <c r="P32" i="41" s="1"/>
  <c r="N12" i="41"/>
  <c r="P12" i="41" s="1"/>
  <c r="N11" i="41"/>
  <c r="P11" i="41" s="1"/>
  <c r="N49" i="41"/>
  <c r="P49" i="41" s="1"/>
  <c r="N16" i="41"/>
  <c r="P16" i="41" s="1"/>
  <c r="N45" i="41"/>
  <c r="P45" i="41" s="1"/>
  <c r="N41" i="41"/>
  <c r="P41" i="41" s="1"/>
  <c r="N43" i="41"/>
  <c r="P43" i="41" s="1"/>
  <c r="N8" i="41"/>
  <c r="P8" i="41" s="1"/>
  <c r="N42" i="41"/>
  <c r="P42" i="41" s="1"/>
  <c r="N53" i="41"/>
  <c r="P53" i="41" s="1"/>
  <c r="N39" i="41"/>
  <c r="P39" i="41" s="1"/>
  <c r="N37" i="41"/>
  <c r="P37" i="41" s="1"/>
  <c r="N35" i="41"/>
  <c r="P35" i="41" s="1"/>
  <c r="N19" i="41"/>
  <c r="P19" i="41" s="1"/>
  <c r="N50" i="41"/>
  <c r="P50" i="41" s="1"/>
  <c r="N38" i="41"/>
  <c r="P38" i="41" s="1"/>
  <c r="N25" i="41"/>
  <c r="P25" i="41" s="1"/>
  <c r="N27" i="41"/>
  <c r="P27" i="41" s="1"/>
  <c r="N24" i="41"/>
  <c r="P24" i="41" s="1"/>
  <c r="N15" i="41"/>
  <c r="P15" i="41" s="1"/>
  <c r="N28" i="41"/>
  <c r="P28" i="41" s="1"/>
  <c r="N44" i="41"/>
  <c r="P44" i="41" s="1"/>
  <c r="P3" i="41"/>
  <c r="V3" i="41" s="1"/>
  <c r="N36" i="41"/>
  <c r="P36" i="41" s="1"/>
  <c r="N21" i="41"/>
  <c r="P21" i="41" s="1"/>
  <c r="N30" i="41"/>
  <c r="P30" i="41" s="1"/>
  <c r="N52" i="41"/>
  <c r="P52" i="41" s="1"/>
  <c r="N29" i="41"/>
  <c r="P29" i="41" s="1"/>
  <c r="AE28" i="41" l="1"/>
  <c r="AA25" i="39" l="1"/>
  <c r="AB26" i="41"/>
  <c r="AA26" i="41"/>
  <c r="AB25" i="41"/>
  <c r="AA25" i="41"/>
  <c r="AB24" i="41"/>
  <c r="AA24" i="41"/>
  <c r="AB23" i="41"/>
  <c r="AA23" i="41"/>
  <c r="AB22" i="41"/>
  <c r="AA22" i="41"/>
  <c r="AB21" i="41"/>
  <c r="AA21" i="41"/>
  <c r="AB20" i="41"/>
  <c r="AA20" i="41"/>
  <c r="AB19" i="41"/>
  <c r="AA19" i="41"/>
  <c r="AB18" i="41"/>
  <c r="AA18" i="41"/>
  <c r="AB17" i="41"/>
  <c r="AA17" i="41"/>
  <c r="AB16" i="41"/>
  <c r="AA16" i="41"/>
  <c r="AB15" i="41"/>
  <c r="AA15" i="41"/>
  <c r="AB14" i="41"/>
  <c r="AA14" i="41"/>
  <c r="AB13" i="41"/>
  <c r="AA13" i="41"/>
  <c r="AB12" i="41"/>
  <c r="AA12" i="41"/>
  <c r="AB11" i="41"/>
  <c r="AA11" i="41"/>
  <c r="AB10" i="41"/>
  <c r="AA10" i="41"/>
  <c r="AB9" i="41"/>
  <c r="AA9" i="41"/>
  <c r="AB8" i="41"/>
  <c r="AA8" i="41"/>
  <c r="AG7" i="41"/>
  <c r="AE7" i="41"/>
  <c r="AD7" i="41"/>
  <c r="AC7" i="41"/>
  <c r="AB7" i="41"/>
  <c r="AA7" i="41"/>
  <c r="AG6" i="41"/>
  <c r="AE6" i="41"/>
  <c r="AD6" i="41"/>
  <c r="AC6" i="41"/>
  <c r="AB6" i="41"/>
  <c r="AA6" i="41"/>
  <c r="AG5" i="41"/>
  <c r="AE5" i="41"/>
  <c r="AD5" i="41"/>
  <c r="AC5" i="41"/>
  <c r="AB5" i="41"/>
  <c r="AA5" i="41"/>
  <c r="AG4" i="41"/>
  <c r="AE4" i="41"/>
  <c r="AD4" i="41"/>
  <c r="AC4" i="41"/>
  <c r="AB4" i="41"/>
  <c r="AA4" i="41"/>
  <c r="AG3" i="41"/>
  <c r="AE3" i="41"/>
  <c r="AD3" i="41"/>
  <c r="AC3" i="41"/>
  <c r="AB3" i="41"/>
  <c r="AA3" i="41"/>
  <c r="V4" i="41" l="1"/>
  <c r="V5" i="41"/>
  <c r="AD29" i="39" l="1"/>
  <c r="AC29" i="39"/>
  <c r="AB29" i="39"/>
  <c r="AA29" i="39"/>
  <c r="AD28" i="39"/>
  <c r="AC28" i="39"/>
  <c r="AB28" i="39"/>
  <c r="AA28" i="39"/>
  <c r="AD7" i="39" l="1"/>
  <c r="AC7" i="39"/>
  <c r="AD6" i="39"/>
  <c r="AC6" i="39"/>
  <c r="AD5" i="39"/>
  <c r="AC5" i="39"/>
  <c r="AD4" i="39"/>
  <c r="AC4" i="39"/>
  <c r="AD3" i="39"/>
  <c r="AC3" i="39"/>
  <c r="AB27" i="39"/>
  <c r="AA27" i="39"/>
  <c r="AB26" i="39"/>
  <c r="AA26" i="39"/>
  <c r="AB25" i="39"/>
  <c r="AB24" i="39"/>
  <c r="AA24" i="39"/>
  <c r="AB23" i="39"/>
  <c r="AA23" i="39"/>
  <c r="AB22" i="39"/>
  <c r="AA22" i="39"/>
  <c r="AB21" i="39"/>
  <c r="AA21" i="39"/>
  <c r="AB20" i="39"/>
  <c r="AA20" i="39"/>
  <c r="AB19" i="39"/>
  <c r="AA19" i="39"/>
  <c r="AB18" i="39"/>
  <c r="AA18" i="39"/>
  <c r="AB17" i="39"/>
  <c r="AA17" i="39"/>
  <c r="AB16" i="39"/>
  <c r="AA16" i="39"/>
  <c r="AB15" i="39"/>
  <c r="AA15" i="39"/>
  <c r="AB14" i="39"/>
  <c r="AA14" i="39"/>
  <c r="AB13" i="39"/>
  <c r="AA13" i="39"/>
  <c r="AB12" i="39"/>
  <c r="AA12" i="39"/>
  <c r="AB11" i="39"/>
  <c r="AA11" i="39"/>
  <c r="AB10" i="39"/>
  <c r="AA10" i="39"/>
  <c r="AB9" i="39"/>
  <c r="AA9" i="39"/>
  <c r="AB8" i="39"/>
  <c r="AA8" i="39"/>
  <c r="AB7" i="39"/>
  <c r="AA7" i="39"/>
  <c r="AB6" i="39"/>
  <c r="AA6" i="39"/>
  <c r="AB5" i="39"/>
  <c r="AA5" i="39"/>
  <c r="AB4" i="39"/>
  <c r="AA4" i="39"/>
  <c r="AB3" i="39"/>
  <c r="AA3" i="39"/>
  <c r="V52" i="39" l="1"/>
  <c r="V51" i="39"/>
  <c r="U4" i="39"/>
  <c r="U5" i="39"/>
  <c r="U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U36" i="39"/>
  <c r="U37" i="39"/>
  <c r="U38" i="39"/>
  <c r="U39" i="39"/>
  <c r="U40" i="39"/>
  <c r="U41" i="39"/>
  <c r="U42" i="39"/>
  <c r="U43" i="39"/>
  <c r="U44" i="39"/>
  <c r="U45" i="39"/>
  <c r="U46" i="39"/>
  <c r="U47" i="39"/>
  <c r="U48" i="39"/>
  <c r="U49" i="39"/>
  <c r="U50" i="39"/>
  <c r="U51" i="39"/>
  <c r="U52" i="39"/>
  <c r="U3" i="39"/>
  <c r="O33" i="39"/>
  <c r="O37" i="39"/>
  <c r="O4" i="39"/>
  <c r="O44" i="39"/>
  <c r="O52" i="39"/>
  <c r="O9" i="39"/>
  <c r="O7" i="39"/>
  <c r="O21" i="39"/>
  <c r="O29" i="39"/>
  <c r="O5" i="39"/>
  <c r="O49" i="39"/>
  <c r="O42" i="39"/>
  <c r="O28" i="39"/>
  <c r="O31" i="39"/>
  <c r="O32" i="39"/>
  <c r="O36" i="39"/>
  <c r="O18" i="39"/>
  <c r="O48" i="39"/>
  <c r="O35" i="39"/>
  <c r="O50" i="39"/>
  <c r="O47" i="39"/>
  <c r="O46" i="39"/>
  <c r="O43" i="39"/>
  <c r="O51" i="39"/>
  <c r="O22" i="39"/>
  <c r="O25" i="39"/>
  <c r="O45" i="39"/>
  <c r="O3" i="39"/>
  <c r="O14" i="39"/>
  <c r="O40" i="39"/>
  <c r="O41" i="39"/>
  <c r="O11" i="39"/>
  <c r="O26" i="39"/>
  <c r="O20" i="39"/>
  <c r="O12" i="39"/>
  <c r="O8" i="39"/>
  <c r="O38" i="39"/>
  <c r="O16" i="39"/>
  <c r="O13" i="39"/>
  <c r="O27" i="39"/>
  <c r="O10" i="39"/>
  <c r="O19" i="39"/>
  <c r="O6" i="39"/>
  <c r="O30" i="39"/>
  <c r="O17" i="39"/>
  <c r="O34" i="39"/>
  <c r="O39" i="39"/>
  <c r="O23" i="39"/>
  <c r="O15" i="39"/>
  <c r="O24" i="39"/>
  <c r="N56" i="39"/>
  <c r="O56" i="39" s="1"/>
  <c r="N57" i="39"/>
  <c r="N58" i="39"/>
  <c r="O58" i="39" s="1"/>
  <c r="N59" i="39"/>
  <c r="O59" i="39" s="1"/>
  <c r="N60" i="39"/>
  <c r="N61" i="39"/>
  <c r="N62" i="39"/>
  <c r="N63" i="39"/>
  <c r="N64" i="39"/>
  <c r="N65" i="39"/>
  <c r="N66" i="39"/>
  <c r="AE29" i="39" s="1"/>
  <c r="N67" i="39"/>
  <c r="N68" i="39"/>
  <c r="N69" i="39"/>
  <c r="O69" i="39" s="1"/>
  <c r="N33" i="39"/>
  <c r="N37" i="39"/>
  <c r="N4" i="39"/>
  <c r="N44" i="39"/>
  <c r="N52" i="39"/>
  <c r="P52" i="39" s="1"/>
  <c r="N9" i="39"/>
  <c r="N7" i="39"/>
  <c r="P7" i="39" s="1"/>
  <c r="N21" i="39"/>
  <c r="N29" i="39"/>
  <c r="P29" i="39" s="1"/>
  <c r="N5" i="39"/>
  <c r="P5" i="39" s="1"/>
  <c r="N49" i="39"/>
  <c r="N42" i="39"/>
  <c r="N28" i="39"/>
  <c r="N31" i="39"/>
  <c r="P31" i="39" s="1"/>
  <c r="N32" i="39"/>
  <c r="N36" i="39"/>
  <c r="N18" i="39"/>
  <c r="P18" i="39" s="1"/>
  <c r="N48" i="39"/>
  <c r="P48" i="39" s="1"/>
  <c r="N35" i="39"/>
  <c r="P35" i="39" s="1"/>
  <c r="N50" i="39"/>
  <c r="N47" i="39"/>
  <c r="P47" i="39" s="1"/>
  <c r="N46" i="39"/>
  <c r="P46" i="39" s="1"/>
  <c r="N43" i="39"/>
  <c r="P43" i="39" s="1"/>
  <c r="N51" i="39"/>
  <c r="N22" i="39"/>
  <c r="P22" i="39" s="1"/>
  <c r="N25" i="39"/>
  <c r="P25" i="39" s="1"/>
  <c r="N45" i="39"/>
  <c r="P45" i="39" s="1"/>
  <c r="N3" i="39"/>
  <c r="N14" i="39"/>
  <c r="P14" i="39" s="1"/>
  <c r="N40" i="39"/>
  <c r="N41" i="39"/>
  <c r="P41" i="39" s="1"/>
  <c r="N11" i="39"/>
  <c r="N26" i="39"/>
  <c r="P26" i="39" s="1"/>
  <c r="N20" i="39"/>
  <c r="P20" i="39" s="1"/>
  <c r="N12" i="39"/>
  <c r="P12" i="39" s="1"/>
  <c r="N8" i="39"/>
  <c r="N38" i="39"/>
  <c r="P38" i="39" s="1"/>
  <c r="N16" i="39"/>
  <c r="N13" i="39"/>
  <c r="P13" i="39" s="1"/>
  <c r="N27" i="39"/>
  <c r="N10" i="39"/>
  <c r="N19" i="39"/>
  <c r="P19" i="39" s="1"/>
  <c r="N6" i="39"/>
  <c r="P6" i="39" s="1"/>
  <c r="N30" i="39"/>
  <c r="N17" i="39"/>
  <c r="N34" i="39"/>
  <c r="P34" i="39" s="1"/>
  <c r="N39" i="39"/>
  <c r="N23" i="39"/>
  <c r="N15" i="39"/>
  <c r="P15" i="39" s="1"/>
  <c r="N24" i="39"/>
  <c r="P49" i="39" l="1"/>
  <c r="P10" i="39"/>
  <c r="P16" i="39"/>
  <c r="P17" i="39"/>
  <c r="P28" i="39"/>
  <c r="P39" i="39"/>
  <c r="P40" i="39"/>
  <c r="AF6" i="39"/>
  <c r="AF3" i="39"/>
  <c r="AF5" i="39"/>
  <c r="AF4" i="39"/>
  <c r="AE7" i="39"/>
  <c r="AF7" i="39"/>
  <c r="P9" i="39"/>
  <c r="AE28" i="39"/>
  <c r="P4" i="39"/>
  <c r="AG6" i="39" s="1"/>
  <c r="AE6" i="39"/>
  <c r="P37" i="39"/>
  <c r="AE5" i="39"/>
  <c r="P33" i="39"/>
  <c r="AE4" i="39"/>
  <c r="P24" i="39"/>
  <c r="AE3" i="39"/>
  <c r="P32" i="39"/>
  <c r="P23" i="39"/>
  <c r="P30" i="39"/>
  <c r="P27" i="39"/>
  <c r="P8" i="39"/>
  <c r="P11" i="39"/>
  <c r="P3" i="39"/>
  <c r="P51" i="39"/>
  <c r="P50" i="39"/>
  <c r="P36" i="39"/>
  <c r="P42" i="39"/>
  <c r="P21" i="39"/>
  <c r="P44" i="39"/>
  <c r="AG7" i="39" s="1"/>
  <c r="V5" i="39" l="1"/>
  <c r="AG5" i="39"/>
  <c r="V3" i="39"/>
  <c r="AG3" i="39"/>
  <c r="V4" i="39"/>
  <c r="AG4" i="39"/>
  <c r="N9" i="38"/>
  <c r="O9" i="38" s="1"/>
  <c r="N29" i="38"/>
  <c r="N61" i="38"/>
  <c r="N60" i="38"/>
  <c r="N58" i="38"/>
  <c r="N57" i="38"/>
  <c r="N56" i="38"/>
  <c r="N55" i="38"/>
  <c r="N54" i="38"/>
  <c r="N53" i="38"/>
  <c r="N52" i="38"/>
  <c r="N51" i="38"/>
  <c r="N50" i="38"/>
  <c r="N49" i="38"/>
  <c r="N48" i="38"/>
  <c r="N59" i="38"/>
  <c r="T4" i="38" l="1"/>
  <c r="T5" i="38"/>
  <c r="T6" i="38"/>
  <c r="T7" i="38"/>
  <c r="T8" i="38"/>
  <c r="T9" i="38"/>
  <c r="T10" i="38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1" i="38"/>
  <c r="T42" i="38"/>
  <c r="T43" i="38"/>
  <c r="T44" i="38"/>
  <c r="T3" i="38"/>
  <c r="N14" i="38"/>
  <c r="O14" i="38" s="1"/>
  <c r="N39" i="38"/>
  <c r="O39" i="38" s="1"/>
  <c r="N5" i="38"/>
  <c r="O5" i="38" s="1"/>
  <c r="U5" i="38" s="1"/>
  <c r="N32" i="38"/>
  <c r="O32" i="38" s="1"/>
  <c r="N23" i="38"/>
  <c r="O23" i="38" s="1"/>
  <c r="N4" i="38"/>
  <c r="O4" i="38" s="1"/>
  <c r="U4" i="38" s="1"/>
  <c r="N6" i="38"/>
  <c r="O6" i="38" s="1"/>
  <c r="N30" i="38"/>
  <c r="O30" i="38" s="1"/>
  <c r="N16" i="38"/>
  <c r="O16" i="38" s="1"/>
  <c r="N33" i="38"/>
  <c r="O33" i="38" s="1"/>
  <c r="N20" i="38"/>
  <c r="O20" i="38" s="1"/>
  <c r="N40" i="38"/>
  <c r="O40" i="38" s="1"/>
  <c r="N17" i="38"/>
  <c r="O17" i="38" s="1"/>
  <c r="N25" i="38"/>
  <c r="O25" i="38" s="1"/>
  <c r="N38" i="38"/>
  <c r="O38" i="38" s="1"/>
  <c r="N36" i="38"/>
  <c r="O36" i="38" s="1"/>
  <c r="N10" i="38"/>
  <c r="O10" i="38" s="1"/>
  <c r="N8" i="38"/>
  <c r="O8" i="38" s="1"/>
  <c r="N27" i="38"/>
  <c r="O27" i="38" s="1"/>
  <c r="N37" i="38"/>
  <c r="O37" i="38" s="1"/>
  <c r="N19" i="38"/>
  <c r="O19" i="38" s="1"/>
  <c r="N24" i="38"/>
  <c r="O24" i="38" s="1"/>
  <c r="N13" i="38"/>
  <c r="O13" i="38" s="1"/>
  <c r="N31" i="38"/>
  <c r="O31" i="38" s="1"/>
  <c r="N26" i="38"/>
  <c r="O26" i="38" s="1"/>
  <c r="N7" i="38"/>
  <c r="O7" i="38" s="1"/>
  <c r="N3" i="38"/>
  <c r="O3" i="38" s="1"/>
  <c r="U3" i="38" s="1"/>
  <c r="N43" i="38"/>
  <c r="O43" i="38" s="1"/>
  <c r="O29" i="38"/>
  <c r="N35" i="38"/>
  <c r="O35" i="38" s="1"/>
  <c r="N44" i="38"/>
  <c r="O44" i="38" s="1"/>
  <c r="N34" i="38"/>
  <c r="O34" i="38" s="1"/>
  <c r="N15" i="38"/>
  <c r="O15" i="38" s="1"/>
  <c r="N28" i="38"/>
  <c r="O28" i="38" s="1"/>
  <c r="N18" i="38"/>
  <c r="O18" i="38" s="1"/>
  <c r="N22" i="38"/>
  <c r="O22" i="38" s="1"/>
  <c r="N41" i="38"/>
  <c r="O41" i="38" s="1"/>
  <c r="N42" i="38"/>
  <c r="O42" i="38" s="1"/>
  <c r="N21" i="38"/>
  <c r="O21" i="38" s="1"/>
  <c r="N12" i="38"/>
  <c r="O12" i="38" s="1"/>
  <c r="N11" i="38"/>
  <c r="O11" i="38" s="1"/>
  <c r="T53" i="33" l="1"/>
  <c r="M51" i="33" l="1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50" i="33"/>
  <c r="S38" i="33" l="1"/>
  <c r="S39" i="33"/>
  <c r="S40" i="33"/>
  <c r="S41" i="33"/>
  <c r="S42" i="33"/>
  <c r="S43" i="33"/>
  <c r="S44" i="33"/>
  <c r="M8" i="33"/>
  <c r="N8" i="33" s="1"/>
  <c r="M42" i="33"/>
  <c r="N42" i="33" s="1"/>
  <c r="M16" i="33"/>
  <c r="N16" i="33" s="1"/>
  <c r="M20" i="33"/>
  <c r="N20" i="33" s="1"/>
  <c r="M4" i="33"/>
  <c r="N4" i="33" s="1"/>
  <c r="M15" i="33"/>
  <c r="N15" i="33" s="1"/>
  <c r="M38" i="33"/>
  <c r="N38" i="33" s="1"/>
  <c r="M26" i="33"/>
  <c r="N26" i="33" s="1"/>
  <c r="M37" i="33"/>
  <c r="N37" i="33" s="1"/>
  <c r="M12" i="33"/>
  <c r="N12" i="33" s="1"/>
  <c r="M25" i="33"/>
  <c r="N25" i="33" s="1"/>
  <c r="M44" i="33"/>
  <c r="N44" i="33" s="1"/>
  <c r="M32" i="33"/>
  <c r="N32" i="33" s="1"/>
  <c r="M10" i="33"/>
  <c r="N10" i="33" s="1"/>
  <c r="M34" i="33"/>
  <c r="N34" i="33" s="1"/>
  <c r="M17" i="33"/>
  <c r="N17" i="33" s="1"/>
  <c r="M14" i="33"/>
  <c r="N14" i="33" s="1"/>
  <c r="M43" i="33"/>
  <c r="N43" i="33" s="1"/>
  <c r="M24" i="33"/>
  <c r="N24" i="33" s="1"/>
  <c r="M11" i="33"/>
  <c r="N11" i="33" s="1"/>
  <c r="M27" i="33"/>
  <c r="N27" i="33" s="1"/>
  <c r="M5" i="33"/>
  <c r="N5" i="33" s="1"/>
  <c r="M21" i="33"/>
  <c r="N21" i="33" s="1"/>
  <c r="M9" i="33"/>
  <c r="N9" i="33" s="1"/>
  <c r="M13" i="33"/>
  <c r="N13" i="33" s="1"/>
  <c r="M41" i="33"/>
  <c r="N41" i="33" s="1"/>
  <c r="M7" i="33"/>
  <c r="N7" i="33" s="1"/>
  <c r="M40" i="33"/>
  <c r="N40" i="33" s="1"/>
  <c r="M31" i="33"/>
  <c r="N31" i="33" s="1"/>
  <c r="M18" i="33"/>
  <c r="N18" i="33" s="1"/>
  <c r="M35" i="33"/>
  <c r="N35" i="33" s="1"/>
  <c r="M39" i="33"/>
  <c r="N39" i="33" s="1"/>
  <c r="M6" i="33"/>
  <c r="N6" i="33" s="1"/>
  <c r="M30" i="33"/>
  <c r="N30" i="33" s="1"/>
  <c r="M19" i="33"/>
  <c r="N19" i="33" s="1"/>
  <c r="M36" i="33"/>
  <c r="N36" i="33" s="1"/>
  <c r="M22" i="33"/>
  <c r="N22" i="33" s="1"/>
  <c r="M33" i="33"/>
  <c r="N33" i="33" s="1"/>
  <c r="M3" i="33"/>
  <c r="N3" i="33" s="1"/>
  <c r="M23" i="33"/>
  <c r="N23" i="33" s="1"/>
  <c r="S4" i="33" l="1"/>
  <c r="S5" i="33"/>
  <c r="S6" i="33"/>
  <c r="S7" i="33"/>
  <c r="S8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30" i="33"/>
  <c r="S31" i="33"/>
  <c r="S32" i="33"/>
  <c r="S33" i="33"/>
  <c r="S34" i="33"/>
  <c r="S35" i="33"/>
  <c r="S36" i="33"/>
  <c r="S37" i="33"/>
  <c r="S3" i="33"/>
</calcChain>
</file>

<file path=xl/sharedStrings.xml><?xml version="1.0" encoding="utf-8"?>
<sst xmlns="http://schemas.openxmlformats.org/spreadsheetml/2006/main" count="3614" uniqueCount="778">
  <si>
    <t>氏</t>
  </si>
  <si>
    <t>名</t>
  </si>
  <si>
    <t>会社名</t>
  </si>
  <si>
    <t>Individual</t>
  </si>
  <si>
    <t>Hayashi</t>
  </si>
  <si>
    <t>Nissan North America, Inc.</t>
  </si>
  <si>
    <t>Ichikawa</t>
  </si>
  <si>
    <t>Yoji</t>
  </si>
  <si>
    <t>Kikuchi</t>
  </si>
  <si>
    <t>Morioka</t>
  </si>
  <si>
    <t>Yasuhiro</t>
  </si>
  <si>
    <t>Nagai</t>
  </si>
  <si>
    <t>Candy</t>
  </si>
  <si>
    <t>Pochubay</t>
  </si>
  <si>
    <t>Eri</t>
  </si>
  <si>
    <t>Ray</t>
  </si>
  <si>
    <t>Anthony</t>
  </si>
  <si>
    <t>Ray Law International, P.C.</t>
  </si>
  <si>
    <t>Ojiro</t>
  </si>
  <si>
    <t>Yoshiya</t>
  </si>
  <si>
    <t>優勝</t>
    <rPh sb="0" eb="2">
      <t>ユウショウ</t>
    </rPh>
    <phoneticPr fontId="4"/>
  </si>
  <si>
    <t>Best Gross</t>
    <phoneticPr fontId="4"/>
  </si>
  <si>
    <t>Gross</t>
    <phoneticPr fontId="4"/>
  </si>
  <si>
    <t>HC</t>
    <phoneticPr fontId="4"/>
  </si>
  <si>
    <t>Net</t>
    <phoneticPr fontId="4"/>
  </si>
  <si>
    <t>Birdie</t>
    <phoneticPr fontId="4"/>
  </si>
  <si>
    <t>ニアピン</t>
    <phoneticPr fontId="4"/>
  </si>
  <si>
    <t>ドラコン</t>
    <phoneticPr fontId="4"/>
  </si>
  <si>
    <t>GC
point</t>
    <phoneticPr fontId="4"/>
  </si>
  <si>
    <t>GC
total</t>
    <phoneticPr fontId="4"/>
  </si>
  <si>
    <t>備考</t>
    <rPh sb="0" eb="2">
      <t>ビコウ</t>
    </rPh>
    <phoneticPr fontId="3"/>
  </si>
  <si>
    <t>Note</t>
    <phoneticPr fontId="3"/>
  </si>
  <si>
    <t>COMPANY</t>
  </si>
  <si>
    <t>member</t>
    <phoneticPr fontId="3"/>
  </si>
  <si>
    <t>H.C.</t>
    <phoneticPr fontId="3"/>
  </si>
  <si>
    <t>OUT</t>
    <phoneticPr fontId="3"/>
  </si>
  <si>
    <t>IN</t>
    <phoneticPr fontId="3"/>
  </si>
  <si>
    <t>GROSS</t>
    <phoneticPr fontId="3"/>
  </si>
  <si>
    <t>NET</t>
    <phoneticPr fontId="3"/>
  </si>
  <si>
    <t>更新履歴</t>
    <rPh sb="0" eb="2">
      <t>コウシン</t>
    </rPh>
    <rPh sb="2" eb="4">
      <t>リレキ</t>
    </rPh>
    <phoneticPr fontId="3"/>
  </si>
  <si>
    <t>Mike</t>
  </si>
  <si>
    <t>Mizusawa</t>
  </si>
  <si>
    <t>Sanyo Corporation of America</t>
  </si>
  <si>
    <t>出場回数</t>
    <rPh sb="0" eb="2">
      <t>シュツジョウ</t>
    </rPh>
    <rPh sb="2" eb="4">
      <t>カイスウ</t>
    </rPh>
    <phoneticPr fontId="3"/>
  </si>
  <si>
    <t>Sugawa</t>
  </si>
  <si>
    <t>Masako</t>
  </si>
  <si>
    <t>IACE Travel</t>
  </si>
  <si>
    <t>Tetsuya</t>
  </si>
  <si>
    <t>G.C. pnt</t>
  </si>
  <si>
    <t>Last Name</t>
  </si>
  <si>
    <t>First Name</t>
  </si>
  <si>
    <t>Takashi</t>
  </si>
  <si>
    <t>Tachibana</t>
  </si>
  <si>
    <t>Yoshie</t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</si>
  <si>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</si>
  <si>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</si>
  <si>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Sugiyama</t>
  </si>
  <si>
    <t>Katsuhiko</t>
  </si>
  <si>
    <t>Muramatsu</t>
  </si>
  <si>
    <t>Yuzuru</t>
  </si>
  <si>
    <t>Nagashima</t>
  </si>
  <si>
    <t>Masaya</t>
  </si>
  <si>
    <r>
      <t>2</t>
    </r>
    <r>
      <rPr>
        <sz val="12"/>
        <color theme="1"/>
        <rFont val="ＭＳ Ｐゴシック"/>
        <family val="3"/>
        <charset val="128"/>
        <scheme val="minor"/>
      </rPr>
      <t>位</t>
    </r>
  </si>
  <si>
    <r>
      <t>3</t>
    </r>
    <r>
      <rPr>
        <sz val="12"/>
        <color theme="1"/>
        <rFont val="ＭＳ Ｐゴシック"/>
        <family val="3"/>
        <charset val="128"/>
        <scheme val="minor"/>
      </rPr>
      <t>位</t>
    </r>
  </si>
  <si>
    <t>Tony</t>
  </si>
  <si>
    <t>Tadahiro</t>
  </si>
  <si>
    <t>Taijima</t>
  </si>
  <si>
    <t>Shigeo</t>
  </si>
  <si>
    <t>ROHM</t>
  </si>
  <si>
    <t>Koyama</t>
  </si>
  <si>
    <t>Akio</t>
  </si>
  <si>
    <t>Junko</t>
  </si>
  <si>
    <t>Komura</t>
  </si>
  <si>
    <t>Teijin</t>
  </si>
  <si>
    <t>Tee</t>
  </si>
  <si>
    <t>I-PEX</t>
  </si>
  <si>
    <t>Toshiya</t>
  </si>
  <si>
    <t>Oi</t>
  </si>
  <si>
    <r>
      <t>8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</si>
  <si>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7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</si>
  <si>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6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</si>
  <si>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t>9月度</t>
  </si>
  <si>
    <t>10月度</t>
  </si>
  <si>
    <t>Nitto Seiko America</t>
  </si>
  <si>
    <t>Kitagawara</t>
  </si>
  <si>
    <t>Taiki</t>
  </si>
  <si>
    <t>Shinano Kenshi</t>
  </si>
  <si>
    <t>Total ave.</t>
    <phoneticPr fontId="60"/>
  </si>
  <si>
    <t>Noppon Express</t>
  </si>
  <si>
    <t>Shigetaka</t>
  </si>
  <si>
    <t>STT USA</t>
  </si>
  <si>
    <t>Yamaguchi</t>
  </si>
  <si>
    <t>Mori</t>
  </si>
  <si>
    <r>
      <rPr>
        <b/>
        <sz val="11"/>
        <color indexed="8"/>
        <rFont val="ＭＳ Ｐゴシック"/>
        <family val="2"/>
        <charset val="128"/>
      </rPr>
      <t>順位</t>
    </r>
    <rPh sb="0" eb="2">
      <t>ジュンイ</t>
    </rPh>
    <phoneticPr fontId="3"/>
  </si>
  <si>
    <r>
      <rPr>
        <sz val="11"/>
        <color theme="1"/>
        <rFont val="ＭＳ Ｐゴシック"/>
        <family val="2"/>
        <charset val="128"/>
      </rPr>
      <t>組</t>
    </r>
    <rPh sb="0" eb="1">
      <t>クミ</t>
    </rPh>
    <phoneticPr fontId="3"/>
  </si>
  <si>
    <r>
      <rPr>
        <b/>
        <sz val="11"/>
        <rFont val="ＭＳ Ｐゴシック"/>
        <family val="2"/>
        <charset val="128"/>
      </rPr>
      <t>賞品</t>
    </r>
  </si>
  <si>
    <r>
      <rPr>
        <b/>
        <sz val="11"/>
        <rFont val="ＭＳ Ｐゴシック"/>
        <family val="2"/>
        <charset val="128"/>
      </rPr>
      <t>次月幹事</t>
    </r>
  </si>
  <si>
    <r>
      <rPr>
        <sz val="11"/>
        <color rgb="FF000000"/>
        <rFont val="ＭＳ Ｐゴシック"/>
        <family val="2"/>
        <charset val="128"/>
      </rPr>
      <t>会員</t>
    </r>
  </si>
  <si>
    <r>
      <rPr>
        <b/>
        <sz val="11"/>
        <rFont val="ＭＳ Ｐゴシック"/>
        <family val="2"/>
        <charset val="128"/>
      </rPr>
      <t>ベスグロ</t>
    </r>
    <r>
      <rPr>
        <b/>
        <sz val="11"/>
        <rFont val="Arial"/>
        <family val="2"/>
      </rPr>
      <t xml:space="preserve">
$20</t>
    </r>
    <phoneticPr fontId="60"/>
  </si>
  <si>
    <r>
      <rPr>
        <b/>
        <sz val="11"/>
        <rFont val="ＭＳ Ｐゴシック"/>
        <family val="2"/>
        <charset val="128"/>
      </rPr>
      <t>ニアピン</t>
    </r>
    <r>
      <rPr>
        <b/>
        <sz val="11"/>
        <rFont val="Arial"/>
        <family val="2"/>
      </rPr>
      <t xml:space="preserve">
Pro V1</t>
    </r>
    <phoneticPr fontId="60"/>
  </si>
  <si>
    <r>
      <rPr>
        <b/>
        <sz val="11"/>
        <rFont val="ＭＳ Ｐゴシック"/>
        <family val="2"/>
        <charset val="128"/>
      </rPr>
      <t>ドラコン</t>
    </r>
    <r>
      <rPr>
        <b/>
        <sz val="11"/>
        <rFont val="Arial"/>
        <family val="2"/>
      </rPr>
      <t xml:space="preserve">
Pro V1</t>
    </r>
    <phoneticPr fontId="60"/>
  </si>
  <si>
    <t>GCP</t>
    <phoneticPr fontId="60"/>
  </si>
  <si>
    <t>Hideki</t>
  </si>
  <si>
    <t>Kato</t>
  </si>
  <si>
    <t>Seiya</t>
  </si>
  <si>
    <t>Sato</t>
  </si>
  <si>
    <t>Yasuro</t>
  </si>
  <si>
    <t>Oyanagi</t>
  </si>
  <si>
    <t>BASF</t>
  </si>
  <si>
    <t>平均グロス</t>
    <rPh sb="0" eb="2">
      <t>ヘイキン</t>
    </rPh>
    <phoneticPr fontId="3"/>
  </si>
  <si>
    <t>Chaki</t>
  </si>
  <si>
    <t>Kyosuke</t>
  </si>
  <si>
    <t>Akutagawa</t>
  </si>
  <si>
    <t>Hiroshi</t>
  </si>
  <si>
    <t>Lee</t>
  </si>
  <si>
    <t>Kyu Ha</t>
  </si>
  <si>
    <t>Schaeffler Group USA</t>
  </si>
  <si>
    <t>Yamada</t>
  </si>
  <si>
    <t>Masami</t>
  </si>
  <si>
    <t>Taichi</t>
  </si>
  <si>
    <t>Yaoita</t>
  </si>
  <si>
    <t>Saito</t>
  </si>
  <si>
    <t>BDO USA</t>
  </si>
  <si>
    <t>DENSO International America, Inc.</t>
  </si>
  <si>
    <t>Ryosan Technologies USA</t>
  </si>
  <si>
    <t>SMC Corp of America</t>
  </si>
  <si>
    <t>Iriso USA Inc</t>
  </si>
  <si>
    <t>Kyosha North America Inc.</t>
  </si>
  <si>
    <t>Egami</t>
  </si>
  <si>
    <t>Ryoichi</t>
  </si>
  <si>
    <t>Goto</t>
  </si>
  <si>
    <t>Atsuhiko</t>
  </si>
  <si>
    <t>Univance America</t>
  </si>
  <si>
    <t>Yasuhiko</t>
  </si>
  <si>
    <t>Hijima</t>
  </si>
  <si>
    <t>Toshiaki</t>
  </si>
  <si>
    <t>Kida</t>
  </si>
  <si>
    <t>Shuji</t>
  </si>
  <si>
    <t>NVC Sales</t>
  </si>
  <si>
    <t>Takada</t>
  </si>
  <si>
    <t>Yabuuchi</t>
  </si>
  <si>
    <t>Kanno</t>
  </si>
  <si>
    <t>Tetsu</t>
  </si>
  <si>
    <t>Buzan</t>
  </si>
  <si>
    <t>Kaori</t>
  </si>
  <si>
    <t>Nakamura</t>
  </si>
  <si>
    <t>individual</t>
  </si>
  <si>
    <t>X</t>
    <phoneticPr fontId="60"/>
  </si>
  <si>
    <t>Andrew</t>
    <phoneticPr fontId="60"/>
  </si>
  <si>
    <t>Golden Fox無料プレー券</t>
  </si>
  <si>
    <t>Fox Creek無料プレー券</t>
  </si>
  <si>
    <r>
      <rPr>
        <sz val="11"/>
        <color rgb="FF000000"/>
        <rFont val="ＭＳ Ｐゴシック"/>
        <family val="2"/>
        <charset val="128"/>
      </rPr>
      <t>会員</t>
    </r>
    <phoneticPr fontId="60"/>
  </si>
  <si>
    <t>Individual</t>
    <phoneticPr fontId="60"/>
  </si>
  <si>
    <t>Pro-V1 1ダース by Sanyo</t>
  </si>
  <si>
    <t>Bento39何でも弁当無料券</t>
  </si>
  <si>
    <t>新GCP</t>
    <rPh sb="0" eb="1">
      <t>シン</t>
    </rPh>
    <phoneticPr fontId="60"/>
  </si>
  <si>
    <t>Okada</t>
  </si>
  <si>
    <t>Jun</t>
  </si>
  <si>
    <t>Harada</t>
  </si>
  <si>
    <t>Naoyuki</t>
  </si>
  <si>
    <t>Itoh</t>
    <phoneticPr fontId="60"/>
  </si>
  <si>
    <t>Sumitomo Bakelite</t>
    <phoneticPr fontId="60"/>
  </si>
  <si>
    <t xml:space="preserve">Birdie $5
Eagle $20 </t>
    <phoneticPr fontId="60"/>
  </si>
  <si>
    <t>Hiroki</t>
    <phoneticPr fontId="60"/>
  </si>
  <si>
    <t>Marumoto</t>
    <phoneticPr fontId="60"/>
  </si>
  <si>
    <t>Shigeo</t>
    <phoneticPr fontId="60"/>
  </si>
  <si>
    <t>Chiyoda Integre</t>
    <phoneticPr fontId="60"/>
  </si>
  <si>
    <t>Nishimura</t>
  </si>
  <si>
    <t>Eberly</t>
  </si>
  <si>
    <t>Yoko</t>
  </si>
  <si>
    <t>Kurabe America</t>
  </si>
  <si>
    <t>Oda</t>
  </si>
  <si>
    <t>TTMS</t>
    <phoneticPr fontId="60"/>
  </si>
  <si>
    <t>Yaskawa</t>
    <phoneticPr fontId="60"/>
  </si>
  <si>
    <t>Sumitomo Corp.</t>
    <phoneticPr fontId="60"/>
  </si>
  <si>
    <t>GC
point</t>
  </si>
  <si>
    <t>GC
total</t>
  </si>
  <si>
    <t>ドラコン</t>
    <phoneticPr fontId="60"/>
  </si>
  <si>
    <t>Grand
Champ</t>
    <phoneticPr fontId="60"/>
  </si>
  <si>
    <t>Nakane</t>
  </si>
  <si>
    <t>Yusuke</t>
  </si>
  <si>
    <r>
      <t>2021</t>
    </r>
    <r>
      <rPr>
        <b/>
        <sz val="20"/>
        <color rgb="FF000000"/>
        <rFont val="MS Gothic"/>
        <family val="3"/>
        <charset val="128"/>
      </rPr>
      <t>年　ミシガン会　スコア集計表</t>
    </r>
    <phoneticPr fontId="60"/>
  </si>
  <si>
    <r>
      <t>20</t>
    </r>
    <r>
      <rPr>
        <b/>
        <sz val="14"/>
        <color rgb="FF0000FF"/>
        <rFont val="Arial"/>
        <family val="2"/>
      </rPr>
      <t>21</t>
    </r>
    <phoneticPr fontId="60"/>
  </si>
  <si>
    <t>26</t>
    <phoneticPr fontId="60"/>
  </si>
  <si>
    <t>17</t>
    <phoneticPr fontId="60"/>
  </si>
  <si>
    <t>22</t>
    <phoneticPr fontId="60"/>
  </si>
  <si>
    <t>27</t>
    <phoneticPr fontId="60"/>
  </si>
  <si>
    <t>29</t>
    <phoneticPr fontId="60"/>
  </si>
  <si>
    <t>33</t>
    <phoneticPr fontId="60"/>
  </si>
  <si>
    <t>18</t>
    <phoneticPr fontId="60"/>
  </si>
  <si>
    <t>31</t>
    <phoneticPr fontId="60"/>
  </si>
  <si>
    <t>30</t>
    <phoneticPr fontId="60"/>
  </si>
  <si>
    <t>21</t>
    <phoneticPr fontId="60"/>
  </si>
  <si>
    <t>20</t>
    <phoneticPr fontId="60"/>
  </si>
  <si>
    <t>11</t>
    <phoneticPr fontId="60"/>
  </si>
  <si>
    <t>28</t>
    <phoneticPr fontId="60"/>
  </si>
  <si>
    <t>25</t>
    <phoneticPr fontId="60"/>
  </si>
  <si>
    <t>4月度</t>
    <phoneticPr fontId="60"/>
  </si>
  <si>
    <t>5月度</t>
    <phoneticPr fontId="60"/>
  </si>
  <si>
    <t>2022年度HDCP</t>
    <phoneticPr fontId="60"/>
  </si>
  <si>
    <r>
      <t>4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</si>
  <si>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Nakane</t>
    <phoneticPr fontId="60"/>
  </si>
  <si>
    <t>Kozue</t>
    <phoneticPr fontId="60"/>
  </si>
  <si>
    <t>Joe</t>
    <phoneticPr fontId="60"/>
  </si>
  <si>
    <t>Hank</t>
    <phoneticPr fontId="60"/>
  </si>
  <si>
    <t>Isomura</t>
    <phoneticPr fontId="60"/>
  </si>
  <si>
    <t>Keiko</t>
    <phoneticPr fontId="60"/>
  </si>
  <si>
    <t>KDDI</t>
    <phoneticPr fontId="60"/>
  </si>
  <si>
    <t>Nakanishi</t>
    <phoneticPr fontId="60"/>
  </si>
  <si>
    <t>ThreeBond International</t>
    <phoneticPr fontId="60"/>
  </si>
  <si>
    <t>Suita</t>
    <phoneticPr fontId="60"/>
  </si>
  <si>
    <t>Takeshi</t>
    <phoneticPr fontId="60"/>
  </si>
  <si>
    <r>
      <rPr>
        <sz val="12"/>
        <rFont val="MS Gothic"/>
        <family val="3"/>
        <charset val="128"/>
      </rPr>
      <t>【</t>
    </r>
    <r>
      <rPr>
        <sz val="12"/>
        <rFont val="Arial"/>
        <family val="2"/>
      </rPr>
      <t>2021</t>
    </r>
    <r>
      <rPr>
        <sz val="12"/>
        <rFont val="MS Gothic"/>
        <family val="3"/>
        <charset val="128"/>
      </rPr>
      <t>年ゲスト】</t>
    </r>
    <phoneticPr fontId="60"/>
  </si>
  <si>
    <t>Shunji</t>
  </si>
  <si>
    <t>Matsui</t>
  </si>
  <si>
    <t>Tsunekazu</t>
  </si>
  <si>
    <t>Cho</t>
  </si>
  <si>
    <t>Danny</t>
  </si>
  <si>
    <t>Hayakawa</t>
  </si>
  <si>
    <t>Sanyo Machinery</t>
  </si>
  <si>
    <t>Yuta</t>
  </si>
  <si>
    <t>Karasawa</t>
  </si>
  <si>
    <t>Natsuko</t>
  </si>
  <si>
    <t>Kokubo</t>
  </si>
  <si>
    <t>Takahiro</t>
  </si>
  <si>
    <t>Risa</t>
  </si>
  <si>
    <t>Hirose</t>
  </si>
  <si>
    <t>Toru</t>
  </si>
  <si>
    <t>Mitch</t>
    <phoneticPr fontId="60"/>
  </si>
  <si>
    <t>Mitch</t>
  </si>
  <si>
    <t>Gold</t>
  </si>
  <si>
    <t>Shinozuka</t>
  </si>
  <si>
    <t>Kevin</t>
  </si>
  <si>
    <t>Celanese</t>
  </si>
  <si>
    <t>Guest</t>
  </si>
  <si>
    <t>Matt</t>
  </si>
  <si>
    <t xml:space="preserve">Harada </t>
  </si>
  <si>
    <t>Sumitomo Bakelite</t>
  </si>
  <si>
    <t xml:space="preserve">Takada </t>
  </si>
  <si>
    <t>Joe</t>
  </si>
  <si>
    <t>Kyosha North America, Inc.</t>
  </si>
  <si>
    <t>D&amp;D USA</t>
  </si>
  <si>
    <t>Toby</t>
  </si>
  <si>
    <t>Green</t>
  </si>
  <si>
    <t>Blue</t>
  </si>
  <si>
    <t>UNIVANCE AMERICA</t>
  </si>
  <si>
    <t>SMK</t>
  </si>
  <si>
    <t>Hank</t>
  </si>
  <si>
    <t>Ryosan</t>
  </si>
  <si>
    <t>Nissan North America</t>
  </si>
  <si>
    <t>1A</t>
    <phoneticPr fontId="60"/>
  </si>
  <si>
    <t>1B</t>
    <phoneticPr fontId="60"/>
  </si>
  <si>
    <t>2A</t>
    <phoneticPr fontId="60"/>
  </si>
  <si>
    <t>2B</t>
    <phoneticPr fontId="60"/>
  </si>
  <si>
    <t xml:space="preserve">Tony  </t>
  </si>
  <si>
    <t>Yasu</t>
  </si>
  <si>
    <t>3A</t>
    <phoneticPr fontId="60"/>
  </si>
  <si>
    <t>3B</t>
    <phoneticPr fontId="60"/>
  </si>
  <si>
    <t>4A</t>
    <phoneticPr fontId="60"/>
  </si>
  <si>
    <t>4B</t>
    <phoneticPr fontId="60"/>
  </si>
  <si>
    <t>5A</t>
    <phoneticPr fontId="60"/>
  </si>
  <si>
    <t>5B</t>
    <phoneticPr fontId="60"/>
  </si>
  <si>
    <t>6A</t>
    <phoneticPr fontId="60"/>
  </si>
  <si>
    <t>6B</t>
    <phoneticPr fontId="60"/>
  </si>
  <si>
    <t>7A</t>
    <phoneticPr fontId="60"/>
  </si>
  <si>
    <t>7B</t>
    <phoneticPr fontId="60"/>
  </si>
  <si>
    <t>8A</t>
    <phoneticPr fontId="60"/>
  </si>
  <si>
    <t>Kamei</t>
  </si>
  <si>
    <t>Yoshio</t>
  </si>
  <si>
    <t>Yamato Transport</t>
  </si>
  <si>
    <t>Nippon Express</t>
  </si>
  <si>
    <t>Sumitomo Corporation</t>
  </si>
  <si>
    <t>Iriso USA</t>
  </si>
  <si>
    <t>Itoh</t>
  </si>
  <si>
    <t>Hiroki</t>
  </si>
  <si>
    <t xml:space="preserve">Kikuchi </t>
  </si>
  <si>
    <t>Shikoku Cable</t>
  </si>
  <si>
    <t>Yaskawa</t>
  </si>
  <si>
    <t>TTMS</t>
  </si>
  <si>
    <t>New-2</t>
  </si>
  <si>
    <t>Suita</t>
  </si>
  <si>
    <t>Takeshi</t>
  </si>
  <si>
    <t>New-1</t>
  </si>
  <si>
    <t>Hori</t>
  </si>
  <si>
    <t>Masahiro</t>
  </si>
  <si>
    <t>Kozue</t>
  </si>
  <si>
    <t>Isomura</t>
  </si>
  <si>
    <t>Keiko</t>
  </si>
  <si>
    <t>KDDI</t>
  </si>
  <si>
    <t>優勝トロフィー+$50</t>
  </si>
  <si>
    <t>Dicks 商品券$50 by Kyosha</t>
    <rPh sb="6" eb="8">
      <t>ショウヒン</t>
    </rPh>
    <rPh sb="8" eb="9">
      <t>ケン</t>
    </rPh>
    <phoneticPr fontId="2"/>
  </si>
  <si>
    <t>Bi Bim Bap食事券$50 by ROHM</t>
    <rPh sb="10" eb="13">
      <t>ショクジケン</t>
    </rPh>
    <phoneticPr fontId="2"/>
  </si>
  <si>
    <t>写楽$30食事券(3ヶ月期限)</t>
    <rPh sb="12" eb="14">
      <t>キゲン</t>
    </rPh>
    <phoneticPr fontId="2"/>
  </si>
  <si>
    <t xml:space="preserve">レストラン券＄25相当 </t>
    <rPh sb="5" eb="6">
      <t>ケン</t>
    </rPh>
    <rPh sb="9" eb="11">
      <t>ソウトウ</t>
    </rPh>
    <phoneticPr fontId="2"/>
  </si>
  <si>
    <t>Carl's 商品券$25</t>
    <rPh sb="7" eb="9">
      <t>ショウヒン</t>
    </rPh>
    <rPh sb="9" eb="10">
      <t>ケン</t>
    </rPh>
    <phoneticPr fontId="2"/>
  </si>
  <si>
    <t>Strategic Fox無料プレー券＋ゴルフボール 2スリーブ</t>
    <rPh sb="13" eb="15">
      <t>ムリョウ</t>
    </rPh>
    <rPh sb="18" eb="19">
      <t>ケン</t>
    </rPh>
    <phoneticPr fontId="2"/>
  </si>
  <si>
    <t>One World買物券$25相当</t>
    <rPh sb="9" eb="10">
      <t>カ</t>
    </rPh>
    <rPh sb="10" eb="12">
      <t>モノケン</t>
    </rPh>
    <rPh sb="15" eb="17">
      <t>ソウトウ</t>
    </rPh>
    <phoneticPr fontId="2"/>
  </si>
  <si>
    <t>スタバ$20 券</t>
    <rPh sb="7" eb="8">
      <t>ケン</t>
    </rPh>
    <phoneticPr fontId="2"/>
  </si>
  <si>
    <t>Target賞品券$20</t>
    <rPh sb="6" eb="8">
      <t>ショウヒン</t>
    </rPh>
    <rPh sb="8" eb="9">
      <t>ケン</t>
    </rPh>
    <phoneticPr fontId="2"/>
  </si>
  <si>
    <t>Fumi $25食事券</t>
    <rPh sb="8" eb="11">
      <t>ショクジケン</t>
    </rPh>
    <phoneticPr fontId="2"/>
  </si>
  <si>
    <t>野菜エコパック（５袋）</t>
    <rPh sb="0" eb="2">
      <t>ヤサイ</t>
    </rPh>
    <rPh sb="9" eb="10">
      <t>フクロ</t>
    </rPh>
    <phoneticPr fontId="2"/>
  </si>
  <si>
    <t>ゴルフボール（2個入り）ｘ２箱</t>
    <rPh sb="8" eb="9">
      <t>コ</t>
    </rPh>
    <rPh sb="9" eb="10">
      <t>イ</t>
    </rPh>
    <rPh sb="14" eb="15">
      <t>ハコ</t>
    </rPh>
    <phoneticPr fontId="2"/>
  </si>
  <si>
    <t>ゲストベストグロス　スシデン 20% off</t>
    <phoneticPr fontId="60"/>
  </si>
  <si>
    <t>Nakanishi</t>
    <phoneticPr fontId="60"/>
  </si>
  <si>
    <t>Watari</t>
    <phoneticPr fontId="60"/>
  </si>
  <si>
    <t>2,4,5</t>
    <phoneticPr fontId="60"/>
  </si>
  <si>
    <t>8,17</t>
    <phoneticPr fontId="60"/>
  </si>
  <si>
    <t>11,13</t>
    <phoneticPr fontId="60"/>
  </si>
  <si>
    <t>X</t>
    <phoneticPr fontId="60"/>
  </si>
  <si>
    <t>ThreeBobd</t>
    <phoneticPr fontId="60"/>
  </si>
  <si>
    <t>New-1</t>
    <phoneticPr fontId="60"/>
  </si>
  <si>
    <t>Gold</t>
    <phoneticPr fontId="60"/>
  </si>
  <si>
    <t>Blue</t>
    <phoneticPr fontId="60"/>
  </si>
  <si>
    <t>4A</t>
  </si>
  <si>
    <t>5B</t>
  </si>
  <si>
    <t>Kevin</t>
    <phoneticPr fontId="60"/>
  </si>
  <si>
    <t>Shinozuka</t>
    <phoneticPr fontId="60"/>
  </si>
  <si>
    <t>2,4,5</t>
  </si>
  <si>
    <t>Kamei</t>
    <phoneticPr fontId="60"/>
  </si>
  <si>
    <t>Yoshio</t>
    <phoneticPr fontId="60"/>
  </si>
  <si>
    <t xml:space="preserve">Yamato </t>
    <phoneticPr fontId="60"/>
  </si>
  <si>
    <t>Hayakawa</t>
    <phoneticPr fontId="60"/>
  </si>
  <si>
    <t>Hori</t>
    <phoneticPr fontId="60"/>
  </si>
  <si>
    <t>Masahiro</t>
    <phoneticPr fontId="60"/>
  </si>
  <si>
    <t>Matsui</t>
    <phoneticPr fontId="60"/>
  </si>
  <si>
    <t>Tsunekazu</t>
    <phoneticPr fontId="60"/>
  </si>
  <si>
    <t xml:space="preserve">Nagai </t>
    <phoneticPr fontId="60"/>
  </si>
  <si>
    <t>Shunji</t>
    <phoneticPr fontId="60"/>
  </si>
  <si>
    <t>Hirose</t>
    <phoneticPr fontId="60"/>
  </si>
  <si>
    <t>Toru</t>
    <phoneticPr fontId="60"/>
  </si>
  <si>
    <t>Kokubo</t>
    <phoneticPr fontId="60"/>
  </si>
  <si>
    <t>Takahiro</t>
    <phoneticPr fontId="60"/>
  </si>
  <si>
    <r>
      <rPr>
        <sz val="11"/>
        <color theme="1"/>
        <rFont val="ＭＳ Ｐゴシック"/>
        <family val="2"/>
        <charset val="128"/>
      </rPr>
      <t>新</t>
    </r>
    <r>
      <rPr>
        <sz val="11"/>
        <color theme="1"/>
        <rFont val="Arial"/>
        <family val="2"/>
      </rPr>
      <t>HDC</t>
    </r>
    <rPh sb="0" eb="1">
      <t>シン</t>
    </rPh>
    <phoneticPr fontId="60"/>
  </si>
  <si>
    <t>21</t>
    <phoneticPr fontId="60"/>
  </si>
  <si>
    <t>12</t>
    <phoneticPr fontId="60"/>
  </si>
  <si>
    <t>19</t>
    <phoneticPr fontId="60"/>
  </si>
  <si>
    <r>
      <t>5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</si>
  <si>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Andrew</t>
  </si>
  <si>
    <t>IACE</t>
  </si>
  <si>
    <t>Ishikawa</t>
  </si>
  <si>
    <t>Ishikawa</t>
    <phoneticPr fontId="60"/>
  </si>
  <si>
    <t>Nanamori</t>
    <phoneticPr fontId="60"/>
  </si>
  <si>
    <t>Masakatsu</t>
    <phoneticPr fontId="60"/>
  </si>
  <si>
    <t>Celanese</t>
    <phoneticPr fontId="60"/>
  </si>
  <si>
    <t>New-2</t>
    <phoneticPr fontId="60"/>
  </si>
  <si>
    <t>Tee</t>
    <phoneticPr fontId="60"/>
  </si>
  <si>
    <t>HDCP</t>
    <phoneticPr fontId="3"/>
  </si>
  <si>
    <t>GC pt</t>
    <phoneticPr fontId="60"/>
  </si>
  <si>
    <t>Kato</t>
    <phoneticPr fontId="60"/>
  </si>
  <si>
    <t>Mariko</t>
    <phoneticPr fontId="60"/>
  </si>
  <si>
    <t>Lazar Spinal Care</t>
    <phoneticPr fontId="60"/>
  </si>
  <si>
    <t>Green</t>
    <phoneticPr fontId="60"/>
  </si>
  <si>
    <t>Nanamori</t>
    <phoneticPr fontId="60"/>
  </si>
  <si>
    <t>Masakatsu</t>
    <phoneticPr fontId="60"/>
  </si>
  <si>
    <t>Guest</t>
    <phoneticPr fontId="60"/>
  </si>
  <si>
    <t>Saruhashi</t>
    <phoneticPr fontId="60"/>
  </si>
  <si>
    <t>Takao</t>
    <phoneticPr fontId="60"/>
  </si>
  <si>
    <t>Daigfuku</t>
    <phoneticPr fontId="60"/>
  </si>
  <si>
    <t>1, 15</t>
    <phoneticPr fontId="60"/>
  </si>
  <si>
    <t>3, 5</t>
    <phoneticPr fontId="60"/>
  </si>
  <si>
    <t>2,8,11</t>
    <phoneticPr fontId="60"/>
  </si>
  <si>
    <t>10,15</t>
    <phoneticPr fontId="60"/>
  </si>
  <si>
    <t>5,9,15</t>
    <phoneticPr fontId="60"/>
  </si>
  <si>
    <t>Gold 8</t>
    <phoneticPr fontId="60"/>
  </si>
  <si>
    <t>Gold 17</t>
    <phoneticPr fontId="60"/>
  </si>
  <si>
    <t>Blue 8,17</t>
    <phoneticPr fontId="60"/>
  </si>
  <si>
    <t>Chiyoda Integrate</t>
    <phoneticPr fontId="60"/>
  </si>
  <si>
    <t>Age</t>
    <phoneticPr fontId="60"/>
  </si>
  <si>
    <t>Women-17</t>
    <phoneticPr fontId="60"/>
  </si>
  <si>
    <t>Women-8</t>
    <phoneticPr fontId="60"/>
  </si>
  <si>
    <t>HDCP</t>
  </si>
  <si>
    <r>
      <t>6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</si>
  <si>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1A</t>
    <phoneticPr fontId="60"/>
  </si>
  <si>
    <t>1B</t>
    <phoneticPr fontId="60"/>
  </si>
  <si>
    <t>2A</t>
    <phoneticPr fontId="60"/>
  </si>
  <si>
    <t>2B</t>
    <phoneticPr fontId="60"/>
  </si>
  <si>
    <t>29</t>
  </si>
  <si>
    <t>3A</t>
    <phoneticPr fontId="60"/>
  </si>
  <si>
    <t>3B</t>
    <phoneticPr fontId="60"/>
  </si>
  <si>
    <t xml:space="preserve">Nakanishi </t>
  </si>
  <si>
    <t>Watari</t>
  </si>
  <si>
    <t>ThreeBond International</t>
  </si>
  <si>
    <t>22</t>
  </si>
  <si>
    <t>4A</t>
    <phoneticPr fontId="60"/>
  </si>
  <si>
    <t>4B</t>
    <phoneticPr fontId="60"/>
  </si>
  <si>
    <t>5A</t>
    <phoneticPr fontId="60"/>
  </si>
  <si>
    <t>5B</t>
    <phoneticPr fontId="60"/>
  </si>
  <si>
    <t>ARRK North America</t>
  </si>
  <si>
    <t>6A</t>
    <phoneticPr fontId="60"/>
  </si>
  <si>
    <t>Marumoto</t>
  </si>
  <si>
    <t>Chiyoda Integre</t>
  </si>
  <si>
    <t>6B</t>
    <phoneticPr fontId="60"/>
  </si>
  <si>
    <t>7A</t>
    <phoneticPr fontId="60"/>
  </si>
  <si>
    <t>2</t>
  </si>
  <si>
    <t>7B</t>
    <phoneticPr fontId="60"/>
  </si>
  <si>
    <t>8A</t>
    <phoneticPr fontId="60"/>
  </si>
  <si>
    <t>8B</t>
    <phoneticPr fontId="60"/>
  </si>
  <si>
    <t>Koji</t>
  </si>
  <si>
    <t>Sanyo Machine</t>
  </si>
  <si>
    <t>Kondo</t>
  </si>
  <si>
    <t>Takafumi</t>
  </si>
  <si>
    <t>Saruhashi</t>
  </si>
  <si>
    <t>Takao</t>
  </si>
  <si>
    <t>Daifuku</t>
  </si>
  <si>
    <t>Nanamori</t>
  </si>
  <si>
    <t>Masakatsu</t>
  </si>
  <si>
    <t>Kan</t>
  </si>
  <si>
    <t>Masafumi</t>
  </si>
  <si>
    <t>Mitani</t>
  </si>
  <si>
    <t>Randy</t>
  </si>
  <si>
    <t>Katsunori</t>
  </si>
  <si>
    <t>Sugimoto</t>
  </si>
  <si>
    <t>Satoshi</t>
  </si>
  <si>
    <t>Fujishiro</t>
  </si>
  <si>
    <t>Yamanami</t>
  </si>
  <si>
    <t>Masanori</t>
  </si>
  <si>
    <t>Tanaka</t>
  </si>
  <si>
    <t>Hugo</t>
  </si>
  <si>
    <t>Yuzawa</t>
  </si>
  <si>
    <t>Sugita</t>
  </si>
  <si>
    <t>Shuichi</t>
  </si>
  <si>
    <t>Mariko</t>
  </si>
  <si>
    <t>Lazar Spinal Care, P.C.</t>
  </si>
  <si>
    <t>順位</t>
  </si>
  <si>
    <t>賞金</t>
  </si>
  <si>
    <t>準優勝</t>
  </si>
  <si>
    <t>3位</t>
  </si>
  <si>
    <t>4位</t>
  </si>
  <si>
    <t>5位</t>
  </si>
  <si>
    <t>6位</t>
  </si>
  <si>
    <t>7位</t>
  </si>
  <si>
    <t>8位</t>
  </si>
  <si>
    <t>9位</t>
  </si>
  <si>
    <t>10位</t>
  </si>
  <si>
    <t>12位</t>
  </si>
  <si>
    <t>15位</t>
  </si>
  <si>
    <t>20位</t>
  </si>
  <si>
    <t>23位</t>
  </si>
  <si>
    <t>25位</t>
  </si>
  <si>
    <t>28位</t>
  </si>
  <si>
    <t>30位</t>
  </si>
  <si>
    <t>2021賞品</t>
    <phoneticPr fontId="4"/>
  </si>
  <si>
    <t>氏名</t>
    <rPh sb="0" eb="2">
      <t>シメイ</t>
    </rPh>
    <phoneticPr fontId="4"/>
  </si>
  <si>
    <t>OUT</t>
    <phoneticPr fontId="4"/>
  </si>
  <si>
    <t>IN</t>
    <phoneticPr fontId="4"/>
  </si>
  <si>
    <t>HDCP</t>
    <phoneticPr fontId="4"/>
  </si>
  <si>
    <t>NET</t>
    <phoneticPr fontId="4"/>
  </si>
  <si>
    <t>Golden Fox無料プレー券</t>
    <phoneticPr fontId="4"/>
  </si>
  <si>
    <t xml:space="preserve">Pro-V1 1ダース </t>
    <phoneticPr fontId="4"/>
  </si>
  <si>
    <t xml:space="preserve">Dicks 商品券$50 </t>
    <rPh sb="6" eb="9">
      <t>ショウヒンケン</t>
    </rPh>
    <phoneticPr fontId="4"/>
  </si>
  <si>
    <t xml:space="preserve">Bi Bim Bap食事券$50 </t>
    <rPh sb="10" eb="13">
      <t>ショクジケン</t>
    </rPh>
    <phoneticPr fontId="4"/>
  </si>
  <si>
    <t>写楽$30食事券（3ヶ月期限）</t>
    <rPh sb="11" eb="12">
      <t>ゲツ</t>
    </rPh>
    <rPh sb="12" eb="14">
      <t>キゲン</t>
    </rPh>
    <phoneticPr fontId="4"/>
  </si>
  <si>
    <t>Fox Creak 無料プレー券</t>
    <rPh sb="10" eb="12">
      <t>ムリョウ</t>
    </rPh>
    <rPh sb="15" eb="16">
      <t>ケン</t>
    </rPh>
    <phoneticPr fontId="4"/>
  </si>
  <si>
    <t>各種レストランで使える食事券$25</t>
    <rPh sb="0" eb="2">
      <t>カクシュ</t>
    </rPh>
    <rPh sb="8" eb="9">
      <t>ツカ</t>
    </rPh>
    <rPh sb="11" eb="13">
      <t>ショクジ</t>
    </rPh>
    <rPh sb="13" eb="14">
      <t>ケン</t>
    </rPh>
    <phoneticPr fontId="4"/>
  </si>
  <si>
    <t>Carl's 商品券$25</t>
    <rPh sb="7" eb="9">
      <t>ショウヒン</t>
    </rPh>
    <rPh sb="9" eb="10">
      <t>ケン</t>
    </rPh>
    <phoneticPr fontId="4"/>
  </si>
  <si>
    <t>11位</t>
    <rPh sb="2" eb="3">
      <t>イ</t>
    </rPh>
    <phoneticPr fontId="4"/>
  </si>
  <si>
    <t>Aamzonギフト券$30</t>
    <rPh sb="9" eb="10">
      <t>ケン</t>
    </rPh>
    <phoneticPr fontId="4"/>
  </si>
  <si>
    <t>Oishi食事券$25</t>
    <rPh sb="5" eb="7">
      <t>ショクジ</t>
    </rPh>
    <rPh sb="7" eb="8">
      <t>ケン</t>
    </rPh>
    <phoneticPr fontId="4"/>
  </si>
  <si>
    <t>18位</t>
    <rPh sb="2" eb="3">
      <t>イ</t>
    </rPh>
    <phoneticPr fontId="4"/>
  </si>
  <si>
    <t>スタバ券$20</t>
    <rPh sb="3" eb="4">
      <t>ケン</t>
    </rPh>
    <phoneticPr fontId="4"/>
  </si>
  <si>
    <t>Target商品券S$20</t>
    <rPh sb="6" eb="8">
      <t>ショウヒン</t>
    </rPh>
    <rPh sb="8" eb="9">
      <t>ケン</t>
    </rPh>
    <phoneticPr fontId="4"/>
  </si>
  <si>
    <t>Fumi食事券＄25</t>
    <rPh sb="4" eb="7">
      <t>ショクジケン</t>
    </rPh>
    <phoneticPr fontId="4"/>
  </si>
  <si>
    <t>野菜エコパック（5袋）</t>
    <rPh sb="0" eb="2">
      <t>ヤサイ</t>
    </rPh>
    <rPh sb="9" eb="10">
      <t>フクロ</t>
    </rPh>
    <phoneticPr fontId="4"/>
  </si>
  <si>
    <t>Nagomi食事券$10</t>
    <rPh sb="6" eb="9">
      <t>ショクジケン</t>
    </rPh>
    <phoneticPr fontId="4"/>
  </si>
  <si>
    <t>33位</t>
    <rPh sb="2" eb="3">
      <t>イ</t>
    </rPh>
    <phoneticPr fontId="4"/>
  </si>
  <si>
    <t>35位</t>
    <rPh sb="2" eb="3">
      <t>イ</t>
    </rPh>
    <phoneticPr fontId="4"/>
  </si>
  <si>
    <t>39位</t>
    <rPh sb="2" eb="3">
      <t>イ</t>
    </rPh>
    <phoneticPr fontId="4"/>
  </si>
  <si>
    <t>40位</t>
    <rPh sb="2" eb="3">
      <t>イ</t>
    </rPh>
    <phoneticPr fontId="4"/>
  </si>
  <si>
    <t>野村プロ レッスン割引券</t>
    <rPh sb="0" eb="2">
      <t>ノムラ</t>
    </rPh>
    <rPh sb="9" eb="12">
      <t>ワリビキケン</t>
    </rPh>
    <phoneticPr fontId="4"/>
  </si>
  <si>
    <t>45位</t>
    <rPh sb="2" eb="3">
      <t>イ</t>
    </rPh>
    <phoneticPr fontId="4"/>
  </si>
  <si>
    <t>Noble-Fishギフト券$20</t>
    <rPh sb="13" eb="14">
      <t>ケン</t>
    </rPh>
    <phoneticPr fontId="4"/>
  </si>
  <si>
    <t>ベスグロ</t>
    <phoneticPr fontId="4"/>
  </si>
  <si>
    <t>ゲスト　ベスグロ</t>
    <phoneticPr fontId="4"/>
  </si>
  <si>
    <t>寿司デン20%割引クーポン（30日期限）</t>
    <rPh sb="16" eb="17">
      <t>ニチ</t>
    </rPh>
    <rPh sb="17" eb="19">
      <t>キゲン</t>
    </rPh>
    <phoneticPr fontId="4"/>
  </si>
  <si>
    <t>優勝 （次回幹事）</t>
    <rPh sb="0" eb="2">
      <t>ユウショウ</t>
    </rPh>
    <rPh sb="4" eb="6">
      <t>ジカイ</t>
    </rPh>
    <rPh sb="6" eb="8">
      <t>カンジ</t>
    </rPh>
    <phoneticPr fontId="4"/>
  </si>
  <si>
    <t>ブービー （次回幹事）</t>
    <phoneticPr fontId="60"/>
  </si>
  <si>
    <t>Strategic Fox無料プレー券＋ゴルフボール 2スリーブ</t>
    <rPh sb="13" eb="15">
      <t>ムリョウ</t>
    </rPh>
    <rPh sb="18" eb="19">
      <t>ケン</t>
    </rPh>
    <phoneticPr fontId="4"/>
  </si>
  <si>
    <t>ゴルフボール 2スリーブ</t>
    <phoneticPr fontId="4"/>
  </si>
  <si>
    <t>4,17</t>
    <phoneticPr fontId="60"/>
  </si>
  <si>
    <t>8,18</t>
    <phoneticPr fontId="60"/>
  </si>
  <si>
    <t>Blue 17 N/A</t>
    <phoneticPr fontId="60"/>
  </si>
  <si>
    <t>Women 17</t>
    <phoneticPr fontId="60"/>
  </si>
  <si>
    <t>Blue 8</t>
    <phoneticPr fontId="60"/>
  </si>
  <si>
    <t>Women 8</t>
    <phoneticPr fontId="60"/>
  </si>
  <si>
    <t>3,8</t>
    <phoneticPr fontId="60"/>
  </si>
  <si>
    <t>ゲストベスグロ</t>
    <phoneticPr fontId="60"/>
  </si>
  <si>
    <t>23</t>
    <phoneticPr fontId="60"/>
  </si>
  <si>
    <t>15</t>
    <phoneticPr fontId="60"/>
  </si>
  <si>
    <t>5,9,15</t>
  </si>
  <si>
    <t>2,8,11</t>
  </si>
  <si>
    <t>Blue 8,17</t>
  </si>
  <si>
    <t>Women-8</t>
  </si>
  <si>
    <r>
      <t>28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21</t>
    </r>
    <phoneticPr fontId="60"/>
  </si>
  <si>
    <r>
      <t>19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14</t>
    </r>
    <phoneticPr fontId="60"/>
  </si>
  <si>
    <t>Gold 17</t>
  </si>
  <si>
    <t>3, 5</t>
  </si>
  <si>
    <t>1, 15</t>
  </si>
  <si>
    <t>Gold 8</t>
  </si>
  <si>
    <t>29→30</t>
    <phoneticPr fontId="60"/>
  </si>
  <si>
    <t>10,15</t>
  </si>
  <si>
    <t>Women 17</t>
  </si>
  <si>
    <t>8,18</t>
  </si>
  <si>
    <t>3,8</t>
  </si>
  <si>
    <t>4,17</t>
  </si>
  <si>
    <t>Women 8</t>
  </si>
  <si>
    <t>Blue 8</t>
  </si>
  <si>
    <t>Koji</t>
    <phoneticPr fontId="60"/>
  </si>
  <si>
    <t>Kan</t>
    <phoneticPr fontId="60"/>
  </si>
  <si>
    <t>Masafumi</t>
    <phoneticPr fontId="60"/>
  </si>
  <si>
    <t>Mitani</t>
    <phoneticPr fontId="60"/>
  </si>
  <si>
    <t>Rady</t>
    <phoneticPr fontId="60"/>
  </si>
  <si>
    <t>Nakamura</t>
    <phoneticPr fontId="60"/>
  </si>
  <si>
    <t>Katsunori</t>
    <phoneticPr fontId="60"/>
  </si>
  <si>
    <t>Fujishiro</t>
    <phoneticPr fontId="60"/>
  </si>
  <si>
    <t>Yasuhiro</t>
    <phoneticPr fontId="60"/>
  </si>
  <si>
    <t>Tanaka</t>
    <phoneticPr fontId="60"/>
  </si>
  <si>
    <t>Hugo</t>
    <phoneticPr fontId="60"/>
  </si>
  <si>
    <t>Sugita</t>
    <phoneticPr fontId="60"/>
  </si>
  <si>
    <t>Shuichi</t>
    <phoneticPr fontId="60"/>
  </si>
  <si>
    <t>Kobe Steel</t>
    <phoneticPr fontId="60"/>
  </si>
  <si>
    <t>Sugimoto</t>
    <phoneticPr fontId="60"/>
  </si>
  <si>
    <t>Satoshi</t>
    <phoneticPr fontId="60"/>
  </si>
  <si>
    <t>Sanyo Machinery</t>
    <phoneticPr fontId="60"/>
  </si>
  <si>
    <t>32</t>
    <phoneticPr fontId="60"/>
  </si>
  <si>
    <r>
      <t>36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28</t>
    </r>
    <phoneticPr fontId="60"/>
  </si>
  <si>
    <t>22→20</t>
    <phoneticPr fontId="60"/>
  </si>
  <si>
    <r>
      <t>7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</si>
  <si>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Terao</t>
  </si>
  <si>
    <t>Rumi</t>
  </si>
  <si>
    <t>Ann Arbor Bilingual</t>
  </si>
  <si>
    <t>Minato</t>
  </si>
  <si>
    <t>Norio</t>
  </si>
  <si>
    <t>Haruko</t>
  </si>
  <si>
    <t>Sotokawa</t>
  </si>
  <si>
    <t>Hiroko</t>
  </si>
  <si>
    <t>Faurecia</t>
  </si>
  <si>
    <t>NEW-2</t>
  </si>
  <si>
    <t>Nomura</t>
  </si>
  <si>
    <t>Sachiko</t>
  </si>
  <si>
    <t>Horie</t>
  </si>
  <si>
    <t>Tomonari</t>
  </si>
  <si>
    <t>Yoshioka</t>
  </si>
  <si>
    <t>2021賞品</t>
  </si>
  <si>
    <t>氏名</t>
  </si>
  <si>
    <t>OUT</t>
  </si>
  <si>
    <t>IN</t>
  </si>
  <si>
    <t>Gross</t>
  </si>
  <si>
    <t>NET</t>
  </si>
  <si>
    <t>優勝 （次回幹事）</t>
  </si>
  <si>
    <t xml:space="preserve">Pro-V1 1ダース </t>
  </si>
  <si>
    <t xml:space="preserve">Dicks 商品券$50 </t>
  </si>
  <si>
    <t xml:space="preserve">Bi Bim Bap食事券$50 </t>
  </si>
  <si>
    <t>写楽$30食事券（3ヶ月期限）</t>
  </si>
  <si>
    <t>Fox Creak 無料プレー券</t>
  </si>
  <si>
    <t>各種レストランで使える食事券$25</t>
  </si>
  <si>
    <t>Carl's 商品券$25</t>
  </si>
  <si>
    <t>11位</t>
  </si>
  <si>
    <t>Aamzonギフト券$30</t>
  </si>
  <si>
    <t>Strategic Fox無料プレー券＋ゴルフボール 2スリーブ</t>
  </si>
  <si>
    <t>Oishi食事券$25</t>
  </si>
  <si>
    <t>18位</t>
  </si>
  <si>
    <t>スタバ券$20</t>
  </si>
  <si>
    <t>Target商品券S$20</t>
  </si>
  <si>
    <t>Fumi食事券＄25</t>
  </si>
  <si>
    <t>野菜エコパック（5袋）</t>
  </si>
  <si>
    <t>Nagomi食事券$10</t>
  </si>
  <si>
    <t>ゴルフボール 2スリーブ</t>
  </si>
  <si>
    <t>33位</t>
  </si>
  <si>
    <t>35位</t>
  </si>
  <si>
    <t>39位</t>
  </si>
  <si>
    <t>40位</t>
  </si>
  <si>
    <t>野村プロ レッスン割引券</t>
  </si>
  <si>
    <t>45位</t>
  </si>
  <si>
    <t>Noble-Fishギフト券$20</t>
  </si>
  <si>
    <t>ブービー （次回幹事）</t>
  </si>
  <si>
    <t>ベスグロ</t>
  </si>
  <si>
    <t>ゲスト　ベスグロ</t>
  </si>
  <si>
    <t>寿司デン20%割引クーポン（30日期限）</t>
  </si>
  <si>
    <t>9, eagle 11</t>
    <phoneticPr fontId="60"/>
  </si>
  <si>
    <t>G8</t>
    <phoneticPr fontId="60"/>
  </si>
  <si>
    <t>B8</t>
    <phoneticPr fontId="60"/>
  </si>
  <si>
    <t>G17</t>
    <phoneticPr fontId="60"/>
  </si>
  <si>
    <t>B17</t>
    <phoneticPr fontId="60"/>
  </si>
  <si>
    <t>WD</t>
    <phoneticPr fontId="60"/>
  </si>
  <si>
    <t>7A</t>
  </si>
  <si>
    <r>
      <t>8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</si>
  <si>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1A</t>
  </si>
  <si>
    <t>2A</t>
  </si>
  <si>
    <t>3A</t>
  </si>
  <si>
    <t>3B</t>
  </si>
  <si>
    <t>5A</t>
  </si>
  <si>
    <t>6B</t>
  </si>
  <si>
    <t>7B</t>
  </si>
  <si>
    <t>8A</t>
  </si>
  <si>
    <t>Akimoto</t>
  </si>
  <si>
    <t>Joji</t>
  </si>
  <si>
    <t>Henkel</t>
  </si>
  <si>
    <t>Ikuma</t>
  </si>
  <si>
    <t>5,6</t>
    <phoneticPr fontId="60"/>
  </si>
  <si>
    <t>5,14</t>
    <phoneticPr fontId="60"/>
  </si>
  <si>
    <t>5,11</t>
    <phoneticPr fontId="60"/>
  </si>
  <si>
    <t>9,13</t>
    <phoneticPr fontId="60"/>
  </si>
  <si>
    <t>4,11</t>
    <phoneticPr fontId="60"/>
  </si>
  <si>
    <t>8B</t>
    <phoneticPr fontId="60"/>
  </si>
  <si>
    <t>8,17</t>
    <phoneticPr fontId="60"/>
  </si>
  <si>
    <t>5,17</t>
    <phoneticPr fontId="60"/>
  </si>
  <si>
    <t>Akimoto</t>
    <phoneticPr fontId="60"/>
  </si>
  <si>
    <t>Joji</t>
    <phoneticPr fontId="60"/>
  </si>
  <si>
    <t>G17</t>
  </si>
  <si>
    <t>G8</t>
  </si>
  <si>
    <t>B8</t>
  </si>
  <si>
    <t>B17</t>
  </si>
  <si>
    <t>9, eagle 11</t>
  </si>
  <si>
    <t>5,17</t>
  </si>
  <si>
    <t>Best Gross</t>
  </si>
  <si>
    <t>HC</t>
  </si>
  <si>
    <t>Net</t>
  </si>
  <si>
    <t>Birdie</t>
  </si>
  <si>
    <t>ニアピン</t>
  </si>
  <si>
    <t>ドラコン</t>
  </si>
  <si>
    <t>Ann Arbor Itnl</t>
  </si>
  <si>
    <t>25</t>
  </si>
  <si>
    <r>
      <t>25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21</t>
    </r>
  </si>
  <si>
    <t>Yochana</t>
  </si>
  <si>
    <t>Mitsubishi Heavy Ind.</t>
  </si>
  <si>
    <t>5,11</t>
  </si>
  <si>
    <t>5,6</t>
  </si>
  <si>
    <t>5,14</t>
  </si>
  <si>
    <t>8,17</t>
  </si>
  <si>
    <t>4,11</t>
  </si>
  <si>
    <t>8B</t>
  </si>
  <si>
    <t>9,13</t>
  </si>
  <si>
    <t>SMK Electronics</t>
    <phoneticPr fontId="60"/>
  </si>
  <si>
    <t>Noble Fish</t>
    <phoneticPr fontId="60"/>
  </si>
  <si>
    <t>ARRK North America</t>
    <phoneticPr fontId="60"/>
  </si>
  <si>
    <t>Nippon Express</t>
    <phoneticPr fontId="60"/>
  </si>
  <si>
    <t>Daifuku North America</t>
    <phoneticPr fontId="60"/>
  </si>
  <si>
    <t>Kobe Steel</t>
    <phoneticPr fontId="60"/>
  </si>
  <si>
    <t>Mitsubishi Heavy Industries</t>
    <phoneticPr fontId="60"/>
  </si>
  <si>
    <t>Nippon Express</t>
    <phoneticPr fontId="60"/>
  </si>
  <si>
    <t>Yochana</t>
    <phoneticPr fontId="60"/>
  </si>
  <si>
    <t>Noble Fish</t>
    <phoneticPr fontId="60"/>
  </si>
  <si>
    <t>Yohsikawa</t>
    <phoneticPr fontId="60"/>
  </si>
  <si>
    <t>Hiroko</t>
    <phoneticPr fontId="60"/>
  </si>
  <si>
    <t>Sotokawa</t>
    <phoneticPr fontId="60"/>
  </si>
  <si>
    <t>Faurecia</t>
    <phoneticPr fontId="60"/>
  </si>
  <si>
    <t>16</t>
    <phoneticPr fontId="60"/>
  </si>
  <si>
    <t>Henkel</t>
    <phoneticPr fontId="60"/>
  </si>
  <si>
    <t>Saito</t>
    <phoneticPr fontId="60"/>
  </si>
  <si>
    <t>Ikuma</t>
    <phoneticPr fontId="60"/>
  </si>
  <si>
    <r>
      <t>17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11</t>
    </r>
    <phoneticPr fontId="60"/>
  </si>
  <si>
    <r>
      <t>21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17</t>
    </r>
    <phoneticPr fontId="60"/>
  </si>
  <si>
    <r>
      <t>21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19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13</t>
    </r>
    <phoneticPr fontId="60"/>
  </si>
  <si>
    <r>
      <t>11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9</t>
    </r>
    <phoneticPr fontId="60"/>
  </si>
  <si>
    <r>
      <t>14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12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10</t>
    </r>
    <phoneticPr fontId="60"/>
  </si>
  <si>
    <r>
      <t>33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35</t>
    </r>
    <phoneticPr fontId="60"/>
  </si>
  <si>
    <r>
      <t>13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10</t>
    </r>
    <phoneticPr fontId="60"/>
  </si>
  <si>
    <r>
      <t>31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33</t>
    </r>
    <phoneticPr fontId="60"/>
  </si>
  <si>
    <r>
      <t>20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21</t>
    </r>
    <r>
      <rPr>
        <sz val="12"/>
        <rFont val="ＭＳ Ｐゴシック"/>
        <family val="2"/>
        <charset val="128"/>
      </rPr>
      <t>→14</t>
    </r>
    <phoneticPr fontId="60"/>
  </si>
  <si>
    <r>
      <t>21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22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23</t>
    </r>
    <r>
      <rPr>
        <sz val="12"/>
        <rFont val="ＭＳ Ｐゴシック"/>
        <family val="2"/>
        <charset val="128"/>
      </rPr>
      <t>→24</t>
    </r>
    <phoneticPr fontId="60"/>
  </si>
  <si>
    <t>Horie</t>
    <phoneticPr fontId="60"/>
  </si>
  <si>
    <t>Tomonari</t>
    <phoneticPr fontId="60"/>
  </si>
  <si>
    <t>Individual</t>
    <phoneticPr fontId="60"/>
  </si>
  <si>
    <r>
      <t>9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</si>
  <si>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Noble Fish</t>
  </si>
  <si>
    <t>Kobe Steel</t>
  </si>
  <si>
    <t>Costa</t>
  </si>
  <si>
    <t>Victor</t>
  </si>
  <si>
    <t>Golf</t>
  </si>
  <si>
    <t xml:space="preserve">Nozaki </t>
  </si>
  <si>
    <t>Ken</t>
  </si>
  <si>
    <t>Ogawa</t>
  </si>
  <si>
    <t>Yasushi</t>
  </si>
  <si>
    <t>Sekihisa</t>
    <phoneticPr fontId="60"/>
  </si>
  <si>
    <t>Yoshimine</t>
    <phoneticPr fontId="60"/>
  </si>
  <si>
    <t>Ito</t>
    <phoneticPr fontId="60"/>
  </si>
  <si>
    <t>Yusuke</t>
    <phoneticPr fontId="60"/>
  </si>
  <si>
    <t>1A</t>
    <phoneticPr fontId="60"/>
  </si>
  <si>
    <t>3A</t>
    <phoneticPr fontId="60"/>
  </si>
  <si>
    <t>Guest</t>
    <phoneticPr fontId="60"/>
  </si>
  <si>
    <t>Ryosan</t>
    <phoneticPr fontId="60"/>
  </si>
  <si>
    <t>Aisin</t>
    <phoneticPr fontId="60"/>
  </si>
  <si>
    <t>Gold</t>
    <phoneticPr fontId="60"/>
  </si>
  <si>
    <t>4,13</t>
    <phoneticPr fontId="60"/>
  </si>
  <si>
    <t>3,17</t>
    <phoneticPr fontId="60"/>
  </si>
  <si>
    <t>6,13,17</t>
    <phoneticPr fontId="60"/>
  </si>
  <si>
    <t>2,4</t>
    <phoneticPr fontId="60"/>
  </si>
  <si>
    <t>5,18</t>
    <phoneticPr fontId="60"/>
  </si>
  <si>
    <t>3,7</t>
    <phoneticPr fontId="60"/>
  </si>
  <si>
    <t>8G</t>
    <phoneticPr fontId="60"/>
  </si>
  <si>
    <t>17G</t>
    <phoneticPr fontId="60"/>
  </si>
  <si>
    <t>8B</t>
    <phoneticPr fontId="60"/>
  </si>
  <si>
    <t>17B</t>
    <phoneticPr fontId="60"/>
  </si>
  <si>
    <t>Nakane</t>
    <phoneticPr fontId="60"/>
  </si>
  <si>
    <t>Ito</t>
    <phoneticPr fontId="60"/>
  </si>
  <si>
    <t>Sekihisa</t>
    <phoneticPr fontId="60"/>
  </si>
  <si>
    <t>Yoshimine</t>
    <phoneticPr fontId="60"/>
  </si>
  <si>
    <t>Yusuke</t>
    <phoneticPr fontId="60"/>
  </si>
  <si>
    <t>4,13</t>
  </si>
  <si>
    <r>
      <t>20</t>
    </r>
    <r>
      <rPr>
        <sz val="12"/>
        <rFont val="ＭＳ Ｐゴシック"/>
        <family val="2"/>
        <charset val="128"/>
      </rPr>
      <t>→１３</t>
    </r>
    <phoneticPr fontId="60"/>
  </si>
  <si>
    <t>26→20</t>
    <phoneticPr fontId="60"/>
  </si>
  <si>
    <r>
      <t>20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16</t>
    </r>
    <phoneticPr fontId="60"/>
  </si>
  <si>
    <t>3,17</t>
  </si>
  <si>
    <t>2,4</t>
  </si>
  <si>
    <t>3,7</t>
  </si>
  <si>
    <t>17B</t>
  </si>
  <si>
    <t>8G</t>
  </si>
  <si>
    <t>17G</t>
  </si>
  <si>
    <r>
      <t>35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36</t>
    </r>
    <phoneticPr fontId="60"/>
  </si>
  <si>
    <t>Nomura</t>
    <phoneticPr fontId="60"/>
  </si>
  <si>
    <t>Sachiko</t>
    <phoneticPr fontId="60"/>
  </si>
  <si>
    <t>Individual</t>
    <phoneticPr fontId="60"/>
  </si>
  <si>
    <t>Costa</t>
    <phoneticPr fontId="60"/>
  </si>
  <si>
    <t>Victor</t>
    <phoneticPr fontId="60"/>
  </si>
  <si>
    <t>Nozaki</t>
    <phoneticPr fontId="60"/>
  </si>
  <si>
    <t>Ken</t>
    <phoneticPr fontId="60"/>
  </si>
  <si>
    <t>Ogawa</t>
    <phoneticPr fontId="60"/>
  </si>
  <si>
    <t>Hirofumi</t>
    <phoneticPr fontId="60"/>
  </si>
  <si>
    <t>6,13,17</t>
    <phoneticPr fontId="60"/>
  </si>
  <si>
    <t>Sekihisa</t>
    <phoneticPr fontId="60"/>
  </si>
  <si>
    <t>Yoshimine</t>
    <phoneticPr fontId="60"/>
  </si>
  <si>
    <t>Yusuke</t>
    <phoneticPr fontId="60"/>
  </si>
  <si>
    <t>Aisin</t>
    <phoneticPr fontId="60"/>
  </si>
  <si>
    <t>Ryosan</t>
    <phoneticPr fontId="60"/>
  </si>
  <si>
    <t>5,18</t>
    <phoneticPr fontId="60"/>
  </si>
  <si>
    <t>TGK</t>
    <phoneticPr fontId="60"/>
  </si>
  <si>
    <t>19</t>
    <phoneticPr fontId="60"/>
  </si>
  <si>
    <r>
      <t>26</t>
    </r>
    <r>
      <rPr>
        <sz val="12"/>
        <rFont val="ＭＳ Ｐゴシック"/>
        <family val="2"/>
        <charset val="128"/>
      </rPr>
      <t>→</t>
    </r>
    <r>
      <rPr>
        <sz val="12"/>
        <rFont val="Arial"/>
        <family val="2"/>
      </rPr>
      <t>21</t>
    </r>
    <phoneticPr fontId="60"/>
  </si>
  <si>
    <t>30</t>
    <phoneticPr fontId="60"/>
  </si>
  <si>
    <t>Ito</t>
  </si>
  <si>
    <t>Nidec Machine Tool</t>
  </si>
  <si>
    <r>
      <t>4</t>
    </r>
    <r>
      <rPr>
        <sz val="11"/>
        <color rgb="FF000000"/>
        <rFont val="Arial"/>
        <family val="2"/>
      </rPr>
      <t>B</t>
    </r>
    <phoneticPr fontId="60"/>
  </si>
  <si>
    <t>Inoue</t>
  </si>
  <si>
    <t>Kenta</t>
  </si>
  <si>
    <t>Okubo</t>
  </si>
  <si>
    <t>Tsubasa</t>
  </si>
  <si>
    <t>Natsume</t>
  </si>
  <si>
    <t>Kentaro</t>
  </si>
  <si>
    <t xml:space="preserve">Saito </t>
  </si>
  <si>
    <t>Hirofumi</t>
  </si>
  <si>
    <t>Okamoto</t>
  </si>
  <si>
    <t>Hiroji</t>
  </si>
  <si>
    <t>Shinotsuka</t>
  </si>
  <si>
    <t>33位</t>
    <rPh sb="2" eb="3">
      <t>イ</t>
    </rPh>
    <phoneticPr fontId="60"/>
  </si>
  <si>
    <t>35位</t>
    <rPh sb="2" eb="3">
      <t>イ</t>
    </rPh>
    <phoneticPr fontId="60"/>
  </si>
  <si>
    <t>特別賞</t>
    <rPh sb="0" eb="3">
      <t>トクベツショウ</t>
    </rPh>
    <phoneticPr fontId="60"/>
  </si>
  <si>
    <t>スタバ$5 券 x 10名分</t>
    <rPh sb="6" eb="7">
      <t>ケン</t>
    </rPh>
    <rPh sb="12" eb="13">
      <t>メイ</t>
    </rPh>
    <rPh sb="13" eb="14">
      <t>ブン</t>
    </rPh>
    <phoneticPr fontId="2"/>
  </si>
  <si>
    <r>
      <t>10</t>
    </r>
    <r>
      <rPr>
        <b/>
        <sz val="14"/>
        <color indexed="8"/>
        <rFont val="ＭＳ Ｐゴシック"/>
        <family val="2"/>
        <charset val="128"/>
      </rPr>
      <t>月度月例会集計</t>
    </r>
    <phoneticPr fontId="60"/>
  </si>
  <si>
    <t>ゴルフボール 2個 x2箱</t>
    <rPh sb="8" eb="9">
      <t>コ</t>
    </rPh>
    <rPh sb="12" eb="13">
      <t>ハコ</t>
    </rPh>
    <phoneticPr fontId="60"/>
  </si>
  <si>
    <t>3,6</t>
    <phoneticPr fontId="60"/>
  </si>
  <si>
    <t>Kanno</t>
    <phoneticPr fontId="60"/>
  </si>
  <si>
    <t>Okamoto</t>
    <phoneticPr fontId="60"/>
  </si>
  <si>
    <t>Morioka</t>
    <phoneticPr fontId="60"/>
  </si>
  <si>
    <t>HDCP 13</t>
    <phoneticPr fontId="60"/>
  </si>
  <si>
    <t>HDCP 11</t>
    <phoneticPr fontId="60"/>
  </si>
  <si>
    <t>17B</t>
    <phoneticPr fontId="60"/>
  </si>
  <si>
    <t>17Green</t>
  </si>
  <si>
    <t>17Green</t>
    <phoneticPr fontId="60"/>
  </si>
  <si>
    <t>8B</t>
    <phoneticPr fontId="60"/>
  </si>
  <si>
    <t>8Green</t>
  </si>
  <si>
    <t>8Green</t>
    <phoneticPr fontId="60"/>
  </si>
  <si>
    <t>No show</t>
    <phoneticPr fontId="60"/>
  </si>
  <si>
    <t>3,6</t>
  </si>
  <si>
    <t>Inoue</t>
    <phoneticPr fontId="60"/>
  </si>
  <si>
    <t>Kenta</t>
    <phoneticPr fontId="60"/>
  </si>
  <si>
    <t>Individual</t>
    <phoneticPr fontId="60"/>
  </si>
  <si>
    <t>Okubo</t>
    <phoneticPr fontId="60"/>
  </si>
  <si>
    <t>Tsubasa</t>
    <phoneticPr fontId="60"/>
  </si>
  <si>
    <t>Natsume</t>
    <phoneticPr fontId="60"/>
  </si>
  <si>
    <t>Kentaro</t>
    <phoneticPr fontId="60"/>
  </si>
  <si>
    <t>Okamoto</t>
    <phoneticPr fontId="60"/>
  </si>
  <si>
    <t>Hiroji</t>
    <phoneticPr fontId="60"/>
  </si>
  <si>
    <t>Shinotsuka</t>
    <phoneticPr fontId="60"/>
  </si>
  <si>
    <t>Tony</t>
    <phoneticPr fontId="60"/>
  </si>
  <si>
    <t>X</t>
    <phoneticPr fontId="60"/>
  </si>
  <si>
    <t>Cancelled</t>
    <phoneticPr fontId="60"/>
  </si>
  <si>
    <r>
      <rPr>
        <sz val="14"/>
        <color rgb="FFFF0000"/>
        <rFont val="ＭＳ Ｐゴシック"/>
        <family val="2"/>
        <charset val="128"/>
      </rPr>
      <t>会員は</t>
    </r>
    <r>
      <rPr>
        <sz val="14"/>
        <color rgb="FFFF0000"/>
        <rFont val="Arial"/>
        <family val="2"/>
      </rPr>
      <t>x0.8</t>
    </r>
    <r>
      <rPr>
        <sz val="14"/>
        <color rgb="FFFF0000"/>
        <rFont val="メイリオ"/>
        <family val="2"/>
        <charset val="128"/>
      </rPr>
      <t>、</t>
    </r>
    <r>
      <rPr>
        <sz val="14"/>
        <color rgb="FFFF0000"/>
        <rFont val="ＭＳ Ｐゴシック"/>
        <family val="2"/>
        <charset val="128"/>
      </rPr>
      <t>ゲスト参加のみは</t>
    </r>
    <r>
      <rPr>
        <sz val="14"/>
        <color rgb="FFFF0000"/>
        <rFont val="Arial"/>
        <family val="2"/>
      </rPr>
      <t>x0.65</t>
    </r>
    <rPh sb="0" eb="2">
      <t>カイイン</t>
    </rPh>
    <rPh sb="11" eb="13">
      <t>サンカ</t>
    </rPh>
    <phoneticPr fontId="60"/>
  </si>
  <si>
    <r>
      <rPr>
        <sz val="14"/>
        <color rgb="FFFF0000"/>
        <rFont val="ＭＳ Ｐゴシック"/>
        <family val="2"/>
        <charset val="128"/>
      </rPr>
      <t>優勝者はさらに</t>
    </r>
    <r>
      <rPr>
        <sz val="14"/>
        <color rgb="FFFF0000"/>
        <rFont val="Arial"/>
        <family val="2"/>
      </rPr>
      <t>x0.8</t>
    </r>
    <rPh sb="0" eb="3">
      <t>ユウショウシャ</t>
    </rPh>
    <phoneticPr fontId="6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</si>
</sst>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24" formatCode="\$#,##0_);[Red]\(\$#,##0\)"/>
    <numFmt numFmtId="176" formatCode="&quot;¥&quot;#,##0;[Red]\-&quot;¥&quot;#,##0"/>
    <numFmt numFmtId="177" formatCode="#,##0;\-#,##0;&quot;-&quot;"/>
    <numFmt numFmtId="178" formatCode="0.000_)"/>
    <numFmt numFmtId="179" formatCode="#,##0.0_);[Red]\(#,##0.0\)"/>
    <numFmt numFmtId="180" formatCode="0.00_)"/>
    <numFmt numFmtId="181" formatCode="0.0"/>
  </numFmts>
  <fonts count="9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ＭＳ Ｐゴシック"/>
      <family val="3"/>
      <charset val="128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6"/>
      <name val="Calibr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2"/>
      <name val="MS Gothic"/>
      <family val="3"/>
      <charset val="128"/>
    </font>
    <font>
      <b/>
      <sz val="20"/>
      <color rgb="FF000000"/>
      <name val="MS Gothic"/>
      <family val="3"/>
      <charset val="128"/>
    </font>
    <font>
      <b/>
      <sz val="14"/>
      <color indexed="8"/>
      <name val="ＭＳ Ｐゴシック"/>
      <family val="2"/>
      <charset val="128"/>
    </font>
    <font>
      <b/>
      <sz val="11"/>
      <color indexed="8"/>
      <name val="Arial"/>
      <family val="2"/>
    </font>
    <font>
      <b/>
      <sz val="11"/>
      <color rgb="FF0000CC"/>
      <name val="Arial"/>
      <family val="2"/>
    </font>
    <font>
      <sz val="11"/>
      <color rgb="FF000000"/>
      <name val="Arial"/>
      <family val="2"/>
    </font>
    <font>
      <b/>
      <sz val="11"/>
      <color indexed="8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1"/>
      <color rgb="FFFF0000"/>
      <name val="Arial"/>
      <family val="2"/>
    </font>
    <font>
      <sz val="11"/>
      <color rgb="FF000000"/>
      <name val="ＭＳ Ｐゴシック"/>
      <family val="2"/>
      <charset val="128"/>
    </font>
    <font>
      <b/>
      <sz val="11"/>
      <color theme="1"/>
      <name val="Arial"/>
      <family val="2"/>
    </font>
    <font>
      <sz val="14"/>
      <name val="ＭＳ Ｐゴシック"/>
      <family val="3"/>
      <charset val="128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rgb="FF0000FF"/>
      <name val="Arial"/>
      <family val="2"/>
    </font>
    <font>
      <sz val="11"/>
      <color theme="1"/>
      <name val="Arial"/>
      <family val="3"/>
      <charset val="128"/>
    </font>
    <font>
      <sz val="11"/>
      <color theme="1"/>
      <name val="Arial"/>
      <family val="2"/>
      <charset val="128"/>
    </font>
    <font>
      <sz val="16"/>
      <color theme="1"/>
      <name val="Arial"/>
      <family val="2"/>
    </font>
    <font>
      <sz val="12"/>
      <name val="Arial"/>
      <family val="3"/>
      <charset val="128"/>
    </font>
    <font>
      <sz val="12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2"/>
      <charset val="128"/>
    </font>
    <font>
      <sz val="14"/>
      <color rgb="FFFF0000"/>
      <name val="Arial"/>
      <family val="2"/>
      <charset val="128"/>
    </font>
    <font>
      <sz val="14"/>
      <color rgb="FFFF0000"/>
      <name val="ＭＳ Ｐゴシック"/>
      <family val="2"/>
      <charset val="128"/>
    </font>
    <font>
      <sz val="14"/>
      <color rgb="FFFF0000"/>
      <name val="Arial"/>
      <family val="2"/>
    </font>
    <font>
      <sz val="14"/>
      <color rgb="FFFF0000"/>
      <name val="メイリオ"/>
      <family val="2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1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7" fontId="19" fillId="0" borderId="0" applyFill="0" applyBorder="0" applyAlignment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9" fontId="21" fillId="23" borderId="0" applyFont="0" applyBorder="0"/>
    <xf numFmtId="38" fontId="22" fillId="23" borderId="0" applyNumberFormat="0" applyBorder="0" applyAlignment="0" applyProtection="0"/>
    <xf numFmtId="0" fontId="23" fillId="0" borderId="3" applyNumberFormat="0" applyAlignment="0" applyProtection="0">
      <alignment horizontal="left" vertical="center"/>
    </xf>
    <xf numFmtId="0" fontId="23" fillId="0" borderId="4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10" fontId="22" fillId="24" borderId="5" applyNumberFormat="0" applyBorder="0" applyAlignment="0" applyProtection="0"/>
    <xf numFmtId="37" fontId="24" fillId="0" borderId="0"/>
    <xf numFmtId="180" fontId="25" fillId="0" borderId="0"/>
    <xf numFmtId="0" fontId="14" fillId="0" borderId="0"/>
    <xf numFmtId="10" fontId="26" fillId="0" borderId="0" applyFont="0" applyFill="0" applyBorder="0" applyAlignment="0" applyProtection="0"/>
    <xf numFmtId="0" fontId="27" fillId="0" borderId="9" applyFont="0" applyBorder="0" applyAlignment="0">
      <alignment horizontal="right"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4" fillId="4" borderId="7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1" applyNumberFormat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6" fillId="0" borderId="0"/>
    <xf numFmtId="0" fontId="36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7" fillId="6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0" borderId="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4" fillId="0" borderId="0"/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7" fontId="16" fillId="0" borderId="0" applyFill="0" applyBorder="0" applyAlignment="0"/>
    <xf numFmtId="0" fontId="49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4" borderId="7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0" borderId="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4" fillId="10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3" borderId="1" applyNumberFormat="0" applyAlignment="0" applyProtection="0">
      <alignment vertical="center"/>
    </xf>
    <xf numFmtId="0" fontId="49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49" fillId="0" borderId="0">
      <alignment vertical="center"/>
    </xf>
    <xf numFmtId="8" fontId="49" fillId="0" borderId="0" applyFont="0" applyFill="0" applyBorder="0" applyAlignment="0" applyProtection="0">
      <alignment vertical="center"/>
    </xf>
    <xf numFmtId="40" fontId="49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49" fontId="2" fillId="26" borderId="14" xfId="0" applyNumberFormat="1" applyFont="1" applyFill="1" applyBorder="1" applyAlignment="1">
      <alignment horizontal="center" vertical="center"/>
    </xf>
    <xf numFmtId="49" fontId="2" fillId="26" borderId="15" xfId="0" applyNumberFormat="1" applyFont="1" applyFill="1" applyBorder="1" applyAlignment="1">
      <alignment horizontal="center" vertical="center"/>
    </xf>
    <xf numFmtId="49" fontId="5" fillId="26" borderId="19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69" applyFont="1" applyFill="1" applyBorder="1" applyAlignment="1">
      <alignment horizontal="center"/>
    </xf>
    <xf numFmtId="0" fontId="11" fillId="27" borderId="5" xfId="0" applyFont="1" applyFill="1" applyBorder="1" applyAlignment="1"/>
    <xf numFmtId="0" fontId="4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76" fontId="5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>
      <alignment vertical="center"/>
    </xf>
    <xf numFmtId="0" fontId="6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5" fillId="0" borderId="0" xfId="0" applyFont="1" applyAlignment="1"/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9" fillId="0" borderId="0" xfId="69" applyFont="1" applyFill="1" applyBorder="1" applyAlignment="1">
      <alignment horizontal="center" vertical="center" shrinkToFit="1"/>
    </xf>
    <xf numFmtId="0" fontId="9" fillId="0" borderId="0" xfId="69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/>
    </xf>
    <xf numFmtId="6" fontId="55" fillId="0" borderId="0" xfId="0" applyNumberFormat="1" applyFont="1" applyFill="1" applyBorder="1" applyAlignment="1">
      <alignment horizontal="left" vertical="center"/>
    </xf>
    <xf numFmtId="0" fontId="11" fillId="0" borderId="5" xfId="32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69" applyNumberFormat="1" applyFont="1" applyFill="1" applyBorder="1" applyAlignment="1">
      <alignment horizontal="center"/>
    </xf>
    <xf numFmtId="6" fontId="55" fillId="0" borderId="0" xfId="119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left" vertical="center"/>
    </xf>
    <xf numFmtId="0" fontId="9" fillId="0" borderId="0" xfId="72" applyFont="1" applyFill="1" applyBorder="1" applyAlignment="1">
      <alignment horizontal="left" vertical="center" shrinkToFit="1"/>
    </xf>
    <xf numFmtId="0" fontId="9" fillId="0" borderId="0" xfId="69" applyFont="1" applyFill="1" applyBorder="1" applyAlignment="1">
      <alignment shrinkToFit="1"/>
    </xf>
    <xf numFmtId="0" fontId="9" fillId="0" borderId="0" xfId="69" applyFont="1" applyFill="1" applyBorder="1" applyAlignment="1"/>
    <xf numFmtId="0" fontId="9" fillId="0" borderId="0" xfId="69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shrinkToFit="1"/>
    </xf>
    <xf numFmtId="49" fontId="55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49" fontId="9" fillId="35" borderId="0" xfId="69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 vertical="center"/>
    </xf>
    <xf numFmtId="49" fontId="55" fillId="35" borderId="0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/>
    <xf numFmtId="0" fontId="9" fillId="35" borderId="0" xfId="69" applyFont="1" applyFill="1" applyBorder="1" applyAlignment="1">
      <alignment horizontal="center" vertical="center" shrinkToFit="1"/>
    </xf>
    <xf numFmtId="6" fontId="55" fillId="35" borderId="0" xfId="119" applyNumberFormat="1" applyFont="1" applyFill="1" applyBorder="1" applyAlignment="1">
      <alignment horizontal="center" vertical="center"/>
    </xf>
    <xf numFmtId="0" fontId="9" fillId="35" borderId="0" xfId="0" applyFont="1" applyFill="1" applyBorder="1">
      <alignment vertical="center"/>
    </xf>
    <xf numFmtId="0" fontId="55" fillId="35" borderId="0" xfId="0" applyFont="1" applyFill="1" applyBorder="1">
      <alignment vertical="center"/>
    </xf>
    <xf numFmtId="0" fontId="8" fillId="35" borderId="0" xfId="0" applyNumberFormat="1" applyFont="1" applyFill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shrinkToFit="1"/>
    </xf>
    <xf numFmtId="0" fontId="9" fillId="35" borderId="0" xfId="0" applyFont="1" applyFill="1" applyBorder="1" applyAlignment="1">
      <alignment horizontal="left" shrinkToFit="1"/>
    </xf>
    <xf numFmtId="0" fontId="9" fillId="35" borderId="0" xfId="69" applyFont="1" applyFill="1" applyBorder="1" applyAlignment="1">
      <alignment horizontal="center"/>
    </xf>
    <xf numFmtId="0" fontId="55" fillId="35" borderId="0" xfId="0" applyNumberFormat="1" applyFont="1" applyFill="1" applyBorder="1" applyAlignment="1">
      <alignment horizontal="center" vertical="center" shrinkToFit="1"/>
    </xf>
    <xf numFmtId="0" fontId="9" fillId="35" borderId="0" xfId="72" applyFont="1" applyFill="1" applyBorder="1" applyAlignment="1">
      <alignment horizontal="left" vertical="center" shrinkToFit="1"/>
    </xf>
    <xf numFmtId="0" fontId="9" fillId="35" borderId="0" xfId="69" applyFont="1" applyFill="1" applyBorder="1" applyAlignment="1">
      <alignment shrinkToFit="1"/>
    </xf>
    <xf numFmtId="0" fontId="9" fillId="35" borderId="0" xfId="69" applyNumberFormat="1" applyFont="1" applyFill="1" applyBorder="1" applyAlignment="1">
      <alignment horizontal="center"/>
    </xf>
    <xf numFmtId="0" fontId="9" fillId="35" borderId="0" xfId="69" applyFont="1" applyFill="1" applyBorder="1" applyAlignment="1"/>
    <xf numFmtId="0" fontId="54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 shrinkToFit="1"/>
    </xf>
    <xf numFmtId="0" fontId="9" fillId="35" borderId="0" xfId="0" applyFont="1" applyFill="1" applyBorder="1" applyAlignment="1">
      <alignment horizontal="center" shrinkToFit="1"/>
    </xf>
    <xf numFmtId="0" fontId="55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8" fillId="36" borderId="0" xfId="0" applyFont="1" applyFill="1" applyBorder="1">
      <alignment vertical="center"/>
    </xf>
    <xf numFmtId="0" fontId="69" fillId="36" borderId="0" xfId="0" applyFont="1" applyFill="1" applyBorder="1" applyAlignment="1">
      <alignment horizontal="center" vertical="center"/>
    </xf>
    <xf numFmtId="0" fontId="8" fillId="36" borderId="0" xfId="0" applyNumberFormat="1" applyFont="1" applyFill="1" applyBorder="1" applyAlignment="1">
      <alignment horizontal="center" vertical="center" shrinkToFit="1"/>
    </xf>
    <xf numFmtId="0" fontId="55" fillId="36" borderId="0" xfId="0" applyFont="1" applyFill="1" applyBorder="1">
      <alignment vertical="center"/>
    </xf>
    <xf numFmtId="0" fontId="9" fillId="36" borderId="0" xfId="69" applyFont="1" applyFill="1" applyBorder="1" applyAlignment="1"/>
    <xf numFmtId="0" fontId="9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center" vertical="center"/>
    </xf>
    <xf numFmtId="49" fontId="55" fillId="36" borderId="0" xfId="0" applyNumberFormat="1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left" vertical="center"/>
    </xf>
    <xf numFmtId="38" fontId="55" fillId="0" borderId="0" xfId="120" applyNumberFormat="1" applyFont="1" applyFill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6" fontId="86" fillId="0" borderId="19" xfId="0" applyNumberFormat="1" applyFont="1" applyBorder="1" applyAlignment="1">
      <alignment horizontal="center" vertical="center"/>
    </xf>
    <xf numFmtId="24" fontId="87" fillId="0" borderId="33" xfId="0" applyNumberFormat="1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24" fontId="86" fillId="0" borderId="5" xfId="0" applyNumberFormat="1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5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8" fillId="0" borderId="0" xfId="0" applyFont="1" applyAlignment="1"/>
    <xf numFmtId="0" fontId="88" fillId="0" borderId="26" xfId="0" applyFont="1" applyBorder="1" applyAlignment="1"/>
    <xf numFmtId="0" fontId="86" fillId="0" borderId="44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87" fillId="0" borderId="44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24" fontId="87" fillId="0" borderId="5" xfId="0" applyNumberFormat="1" applyFont="1" applyBorder="1" applyAlignment="1">
      <alignment horizontal="center" vertical="center"/>
    </xf>
    <xf numFmtId="24" fontId="87" fillId="0" borderId="26" xfId="0" applyNumberFormat="1" applyFont="1" applyBorder="1" applyAlignment="1">
      <alignment horizontal="center" vertical="center"/>
    </xf>
    <xf numFmtId="0" fontId="0" fillId="0" borderId="49" xfId="0" applyBorder="1" applyAlignment="1"/>
    <xf numFmtId="0" fontId="88" fillId="0" borderId="50" xfId="0" applyFont="1" applyBorder="1" applyAlignment="1"/>
    <xf numFmtId="38" fontId="87" fillId="0" borderId="30" xfId="120" applyNumberFormat="1" applyFont="1" applyBorder="1" applyAlignment="1">
      <alignment horizontal="center" vertical="center"/>
    </xf>
    <xf numFmtId="38" fontId="87" fillId="0" borderId="19" xfId="120" applyNumberFormat="1" applyFont="1" applyBorder="1" applyAlignment="1">
      <alignment horizontal="center" vertical="center"/>
    </xf>
    <xf numFmtId="38" fontId="87" fillId="0" borderId="39" xfId="120" applyNumberFormat="1" applyFont="1" applyBorder="1" applyAlignment="1">
      <alignment horizontal="center" vertical="center"/>
    </xf>
    <xf numFmtId="38" fontId="87" fillId="0" borderId="41" xfId="120" applyNumberFormat="1" applyFont="1" applyBorder="1" applyAlignment="1">
      <alignment horizontal="center" vertical="center"/>
    </xf>
    <xf numFmtId="38" fontId="87" fillId="0" borderId="42" xfId="120" applyNumberFormat="1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/>
    </xf>
    <xf numFmtId="0" fontId="90" fillId="0" borderId="26" xfId="0" applyFont="1" applyBorder="1" applyAlignment="1">
      <alignment horizontal="center"/>
    </xf>
    <xf numFmtId="24" fontId="90" fillId="0" borderId="48" xfId="0" applyNumberFormat="1" applyFont="1" applyBorder="1" applyAlignment="1">
      <alignment horizontal="center" vertical="center"/>
    </xf>
    <xf numFmtId="0" fontId="9" fillId="35" borderId="0" xfId="69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left" vertical="center" shrinkToFit="1"/>
    </xf>
    <xf numFmtId="0" fontId="55" fillId="35" borderId="0" xfId="0" applyFont="1" applyFill="1" applyBorder="1" applyAlignment="1">
      <alignment vertical="center"/>
    </xf>
    <xf numFmtId="0" fontId="9" fillId="35" borderId="0" xfId="69" applyNumberFormat="1" applyFont="1" applyFill="1" applyBorder="1" applyAlignment="1">
      <alignment horizontal="center" vertical="center"/>
    </xf>
    <xf numFmtId="0" fontId="9" fillId="35" borderId="0" xfId="69" applyFont="1" applyFill="1" applyBorder="1" applyAlignment="1">
      <alignment vertical="center"/>
    </xf>
    <xf numFmtId="49" fontId="9" fillId="35" borderId="0" xfId="69" applyNumberFormat="1" applyFont="1" applyFill="1" applyBorder="1" applyAlignment="1">
      <alignment horizontal="center" vertical="center"/>
    </xf>
    <xf numFmtId="0" fontId="9" fillId="35" borderId="0" xfId="69" applyFont="1" applyFill="1" applyBorder="1" applyAlignment="1">
      <alignment vertical="center" shrinkToFit="1"/>
    </xf>
    <xf numFmtId="0" fontId="0" fillId="0" borderId="9" xfId="0" applyBorder="1" applyAlignment="1"/>
    <xf numFmtId="38" fontId="87" fillId="0" borderId="51" xfId="120" applyNumberFormat="1" applyFont="1" applyFill="1" applyBorder="1" applyAlignment="1">
      <alignment horizontal="center" vertical="center"/>
    </xf>
    <xf numFmtId="0" fontId="0" fillId="0" borderId="51" xfId="0" applyBorder="1" applyAlignment="1"/>
    <xf numFmtId="0" fontId="90" fillId="0" borderId="5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1" fillId="28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center" vertical="center"/>
    </xf>
    <xf numFmtId="0" fontId="11" fillId="31" borderId="0" xfId="0" applyFont="1" applyFill="1" applyAlignment="1">
      <alignment horizontal="center" vertical="center"/>
    </xf>
    <xf numFmtId="0" fontId="11" fillId="29" borderId="0" xfId="0" applyFont="1" applyFill="1">
      <alignment vertical="center"/>
    </xf>
    <xf numFmtId="0" fontId="11" fillId="0" borderId="0" xfId="0" applyFont="1">
      <alignment vertical="center"/>
    </xf>
    <xf numFmtId="0" fontId="11" fillId="33" borderId="0" xfId="0" applyFont="1" applyFill="1">
      <alignment vertical="center"/>
    </xf>
    <xf numFmtId="0" fontId="61" fillId="0" borderId="0" xfId="0" applyFont="1">
      <alignment vertical="center"/>
    </xf>
    <xf numFmtId="0" fontId="61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0" fontId="1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61" fillId="0" borderId="5" xfId="0" applyFont="1" applyBorder="1">
      <alignment vertical="center"/>
    </xf>
    <xf numFmtId="0" fontId="75" fillId="0" borderId="5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58" fillId="0" borderId="0" xfId="0" applyFont="1" applyAlignment="1">
      <alignment horizontal="center"/>
    </xf>
    <xf numFmtId="0" fontId="11" fillId="0" borderId="5" xfId="0" applyFont="1" applyBorder="1" applyAlignment="1">
      <alignment shrinkToFit="1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shrinkToFit="1"/>
    </xf>
    <xf numFmtId="0" fontId="0" fillId="0" borderId="24" xfId="0" applyBorder="1" applyAlignment="1"/>
    <xf numFmtId="0" fontId="11" fillId="0" borderId="1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2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181" fontId="76" fillId="0" borderId="5" xfId="0" applyNumberFormat="1" applyFont="1" applyBorder="1" applyAlignment="1">
      <alignment horizontal="center"/>
    </xf>
    <xf numFmtId="1" fontId="77" fillId="0" borderId="5" xfId="0" applyNumberFormat="1" applyFont="1" applyBorder="1" applyAlignment="1">
      <alignment horizont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58" fillId="0" borderId="5" xfId="0" applyFont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58" fillId="0" borderId="5" xfId="0" applyFont="1" applyBorder="1">
      <alignment vertical="center"/>
    </xf>
    <xf numFmtId="0" fontId="55" fillId="0" borderId="5" xfId="0" applyFont="1" applyBorder="1">
      <alignment vertical="center"/>
    </xf>
    <xf numFmtId="1" fontId="55" fillId="0" borderId="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181" fontId="76" fillId="0" borderId="0" xfId="0" applyNumberFormat="1" applyFont="1" applyAlignment="1">
      <alignment horizontal="center"/>
    </xf>
    <xf numFmtId="1" fontId="77" fillId="0" borderId="0" xfId="0" applyNumberFormat="1" applyFont="1" applyAlignment="1">
      <alignment horizontal="center"/>
    </xf>
    <xf numFmtId="0" fontId="9" fillId="0" borderId="0" xfId="0" applyFont="1">
      <alignment vertical="center"/>
    </xf>
    <xf numFmtId="0" fontId="11" fillId="0" borderId="26" xfId="32" applyNumberFormat="1" applyFont="1" applyFill="1" applyBorder="1" applyAlignment="1" applyProtection="1">
      <alignment horizontal="center"/>
    </xf>
    <xf numFmtId="0" fontId="46" fillId="0" borderId="5" xfId="0" applyFont="1" applyBorder="1" applyAlignment="1">
      <alignment horizontal="center"/>
    </xf>
    <xf numFmtId="49" fontId="11" fillId="0" borderId="26" xfId="0" applyNumberFormat="1" applyFont="1" applyBorder="1" applyAlignment="1">
      <alignment horizontal="center" shrinkToFit="1"/>
    </xf>
    <xf numFmtId="38" fontId="11" fillId="0" borderId="5" xfId="120" applyNumberFormat="1" applyFont="1" applyFill="1" applyBorder="1" applyAlignment="1">
      <alignment horizontal="center" vertical="center"/>
    </xf>
    <xf numFmtId="0" fontId="51" fillId="0" borderId="5" xfId="0" applyFont="1" applyBorder="1">
      <alignment vertical="center"/>
    </xf>
    <xf numFmtId="0" fontId="52" fillId="0" borderId="24" xfId="0" applyFont="1" applyBorder="1" applyAlignment="1"/>
    <xf numFmtId="0" fontId="52" fillId="0" borderId="25" xfId="0" applyFont="1" applyBorder="1" applyAlignment="1"/>
    <xf numFmtId="49" fontId="11" fillId="0" borderId="5" xfId="0" applyNumberFormat="1" applyFont="1" applyBorder="1" applyAlignment="1">
      <alignment horizontal="center"/>
    </xf>
    <xf numFmtId="49" fontId="52" fillId="0" borderId="5" xfId="0" applyNumberFormat="1" applyFont="1" applyBorder="1" applyAlignment="1">
      <alignment horizontal="center" shrinkToFit="1"/>
    </xf>
    <xf numFmtId="0" fontId="11" fillId="35" borderId="16" xfId="0" applyFont="1" applyFill="1" applyBorder="1" applyAlignment="1">
      <alignment horizontal="center"/>
    </xf>
    <xf numFmtId="0" fontId="11" fillId="35" borderId="5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/>
    </xf>
    <xf numFmtId="0" fontId="11" fillId="0" borderId="5" xfId="69" applyFont="1" applyBorder="1"/>
    <xf numFmtId="0" fontId="11" fillId="0" borderId="5" xfId="32" applyNumberFormat="1" applyFont="1" applyFill="1" applyBorder="1" applyAlignment="1" applyProtection="1">
      <alignment horizontal="center"/>
    </xf>
    <xf numFmtId="0" fontId="11" fillId="36" borderId="5" xfId="0" applyFont="1" applyFill="1" applyBorder="1" applyAlignment="1">
      <alignment horizontal="center"/>
    </xf>
    <xf numFmtId="0" fontId="58" fillId="0" borderId="5" xfId="0" applyFont="1" applyBorder="1" applyAlignment="1">
      <alignment horizontal="left"/>
    </xf>
    <xf numFmtId="0" fontId="58" fillId="0" borderId="5" xfId="0" applyFont="1" applyBorder="1" applyAlignment="1"/>
    <xf numFmtId="0" fontId="55" fillId="0" borderId="5" xfId="0" applyFont="1" applyBorder="1" applyAlignment="1">
      <alignment horizontal="center"/>
    </xf>
    <xf numFmtId="0" fontId="55" fillId="0" borderId="21" xfId="0" applyFont="1" applyBorder="1" applyAlignment="1">
      <alignment horizontal="center" vertical="center"/>
    </xf>
    <xf numFmtId="0" fontId="11" fillId="36" borderId="16" xfId="0" applyFont="1" applyFill="1" applyBorder="1" applyAlignment="1">
      <alignment horizontal="center"/>
    </xf>
    <xf numFmtId="0" fontId="11" fillId="37" borderId="5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11" fillId="38" borderId="5" xfId="0" applyFont="1" applyFill="1" applyBorder="1" applyAlignment="1">
      <alignment horizontal="center" vertical="center"/>
    </xf>
    <xf numFmtId="38" fontId="55" fillId="0" borderId="5" xfId="120" applyNumberFormat="1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8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shrinkToFit="1"/>
    </xf>
    <xf numFmtId="0" fontId="55" fillId="36" borderId="5" xfId="0" applyFont="1" applyFill="1" applyBorder="1" applyAlignment="1">
      <alignment horizontal="center" vertical="center"/>
    </xf>
    <xf numFmtId="0" fontId="11" fillId="38" borderId="5" xfId="0" applyFont="1" applyFill="1" applyBorder="1" applyAlignment="1">
      <alignment horizontal="center"/>
    </xf>
    <xf numFmtId="3" fontId="52" fillId="0" borderId="5" xfId="0" applyNumberFormat="1" applyFont="1" applyBorder="1" applyAlignment="1">
      <alignment horizontal="center" vertical="center"/>
    </xf>
    <xf numFmtId="3" fontId="52" fillId="0" borderId="21" xfId="0" applyNumberFormat="1" applyFont="1" applyBorder="1" applyAlignment="1">
      <alignment horizontal="center" vertical="center"/>
    </xf>
    <xf numFmtId="0" fontId="57" fillId="0" borderId="5" xfId="0" applyFont="1" applyBorder="1" applyAlignment="1">
      <alignment horizontal="center"/>
    </xf>
    <xf numFmtId="0" fontId="52" fillId="0" borderId="5" xfId="69" applyFont="1" applyBorder="1"/>
    <xf numFmtId="0" fontId="52" fillId="0" borderId="5" xfId="0" applyFont="1" applyBorder="1" applyAlignment="1"/>
    <xf numFmtId="0" fontId="46" fillId="0" borderId="5" xfId="0" applyFont="1" applyBorder="1" applyAlignment="1">
      <alignment horizontal="center" vertical="center"/>
    </xf>
    <xf numFmtId="181" fontId="76" fillId="0" borderId="0" xfId="0" applyNumberFormat="1" applyFont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181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shrinkToFit="1"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179" fontId="52" fillId="0" borderId="0" xfId="0" applyNumberFormat="1" applyFont="1">
      <alignment vertical="center"/>
    </xf>
    <xf numFmtId="0" fontId="8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23" fillId="0" borderId="5" xfId="0" applyNumberFormat="1" applyFont="1" applyBorder="1" applyAlignment="1">
      <alignment horizontal="center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/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 shrinkToFit="1"/>
    </xf>
    <xf numFmtId="0" fontId="55" fillId="0" borderId="5" xfId="0" applyFont="1" applyBorder="1" applyAlignment="1">
      <alignment shrinkToFit="1"/>
    </xf>
    <xf numFmtId="181" fontId="51" fillId="32" borderId="0" xfId="0" applyNumberFormat="1" applyFont="1" applyFill="1">
      <alignment vertical="center"/>
    </xf>
    <xf numFmtId="181" fontId="51" fillId="34" borderId="0" xfId="0" applyNumberFormat="1" applyFont="1" applyFill="1">
      <alignment vertical="center"/>
    </xf>
    <xf numFmtId="181" fontId="79" fillId="32" borderId="0" xfId="0" applyNumberFormat="1" applyFont="1" applyFill="1">
      <alignment vertical="center"/>
    </xf>
    <xf numFmtId="0" fontId="78" fillId="0" borderId="0" xfId="0" applyFo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55" fillId="0" borderId="21" xfId="0" applyFont="1" applyBorder="1">
      <alignment vertical="center"/>
    </xf>
    <xf numFmtId="0" fontId="55" fillId="0" borderId="17" xfId="0" applyFont="1" applyBorder="1">
      <alignment vertical="center"/>
    </xf>
    <xf numFmtId="0" fontId="55" fillId="37" borderId="5" xfId="0" applyFont="1" applyFill="1" applyBorder="1" applyAlignment="1">
      <alignment horizontal="center" vertical="center"/>
    </xf>
    <xf numFmtId="0" fontId="9" fillId="0" borderId="0" xfId="69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69" applyFont="1" applyFill="1" applyBorder="1" applyAlignment="1">
      <alignment vertical="center" shrinkToFit="1"/>
    </xf>
    <xf numFmtId="49" fontId="9" fillId="0" borderId="0" xfId="69" applyNumberFormat="1" applyFont="1" applyFill="1" applyBorder="1" applyAlignment="1">
      <alignment horizontal="center" vertical="center"/>
    </xf>
    <xf numFmtId="0" fontId="9" fillId="0" borderId="0" xfId="69" applyNumberFormat="1" applyFont="1" applyFill="1" applyBorder="1" applyAlignment="1">
      <alignment horizontal="center" vertical="center"/>
    </xf>
    <xf numFmtId="6" fontId="55" fillId="0" borderId="0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7" borderId="5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5" fillId="35" borderId="5" xfId="0" applyFont="1" applyFill="1" applyBorder="1" applyAlignment="1">
      <alignment horizontal="center" vertical="center"/>
    </xf>
    <xf numFmtId="0" fontId="55" fillId="33" borderId="21" xfId="0" applyFont="1" applyFill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49" fontId="85" fillId="0" borderId="5" xfId="0" applyNumberFormat="1" applyFont="1" applyBorder="1" applyAlignment="1">
      <alignment horizontal="center" shrinkToFit="1"/>
    </xf>
    <xf numFmtId="0" fontId="5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5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/>
    </xf>
    <xf numFmtId="0" fontId="52" fillId="38" borderId="5" xfId="0" applyFont="1" applyFill="1" applyBorder="1" applyAlignment="1">
      <alignment horizontal="center" vertical="center"/>
    </xf>
    <xf numFmtId="0" fontId="52" fillId="37" borderId="5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right" vertical="center"/>
    </xf>
    <xf numFmtId="0" fontId="61" fillId="35" borderId="5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39" borderId="5" xfId="0" applyFont="1" applyFill="1" applyBorder="1" applyAlignment="1">
      <alignment horizontal="center"/>
    </xf>
    <xf numFmtId="0" fontId="86" fillId="0" borderId="53" xfId="0" applyFont="1" applyBorder="1" applyAlignment="1">
      <alignment horizontal="center" vertical="center"/>
    </xf>
    <xf numFmtId="24" fontId="86" fillId="0" borderId="15" xfId="0" applyNumberFormat="1" applyFont="1" applyBorder="1" applyAlignment="1">
      <alignment horizontal="center" vertical="center"/>
    </xf>
    <xf numFmtId="0" fontId="88" fillId="0" borderId="20" xfId="0" applyFont="1" applyBorder="1" applyAlignment="1"/>
    <xf numFmtId="0" fontId="90" fillId="0" borderId="14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14" xfId="0" applyFont="1" applyFill="1" applyBorder="1">
      <alignment vertical="center"/>
    </xf>
    <xf numFmtId="0" fontId="2" fillId="26" borderId="15" xfId="0" applyFont="1" applyFill="1" applyBorder="1">
      <alignment vertical="center"/>
    </xf>
    <xf numFmtId="0" fontId="59" fillId="0" borderId="16" xfId="0" applyFont="1" applyBorder="1" applyAlignment="1">
      <alignment horizontal="center" vertical="center"/>
    </xf>
    <xf numFmtId="0" fontId="86" fillId="0" borderId="46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0" fontId="52" fillId="35" borderId="5" xfId="0" applyFont="1" applyFill="1" applyBorder="1" applyAlignment="1">
      <alignment horizontal="center" vertical="center"/>
    </xf>
    <xf numFmtId="0" fontId="55" fillId="0" borderId="21" xfId="0" applyFont="1" applyFill="1" applyBorder="1">
      <alignment vertical="center"/>
    </xf>
    <xf numFmtId="1" fontId="91" fillId="0" borderId="0" xfId="0" applyNumberFormat="1" applyFont="1" applyAlignment="1">
      <alignment horizontal="center"/>
    </xf>
    <xf numFmtId="0" fontId="57" fillId="0" borderId="16" xfId="0" applyFont="1" applyBorder="1" applyAlignment="1">
      <alignment horizontal="left" vertical="center"/>
    </xf>
    <xf numFmtId="0" fontId="54" fillId="35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</cellXfs>
  <cellStyles count="121">
    <cellStyle name="20% - Accent1 2" xfId="74" xr:uid="{00000000-0005-0000-0000-000000000000}"/>
    <cellStyle name="20% - Accent2 2" xfId="75" xr:uid="{00000000-0005-0000-0000-000001000000}"/>
    <cellStyle name="20% - Accent3 2" xfId="76" xr:uid="{00000000-0005-0000-0000-000002000000}"/>
    <cellStyle name="20% - Accent4 2" xfId="77" xr:uid="{00000000-0005-0000-0000-000003000000}"/>
    <cellStyle name="20% - Accent5 2" xfId="78" xr:uid="{00000000-0005-0000-0000-000004000000}"/>
    <cellStyle name="20% - Accent6 2" xfId="79" xr:uid="{00000000-0005-0000-0000-000005000000}"/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Accent1 2" xfId="80" xr:uid="{00000000-0005-0000-0000-00000C000000}"/>
    <cellStyle name="40% - Accent2 2" xfId="81" xr:uid="{00000000-0005-0000-0000-00000D000000}"/>
    <cellStyle name="40% - Accent3 2" xfId="82" xr:uid="{00000000-0005-0000-0000-00000E000000}"/>
    <cellStyle name="40% - Accent4 2" xfId="83" xr:uid="{00000000-0005-0000-0000-00000F000000}"/>
    <cellStyle name="40% - Accent5 2" xfId="84" xr:uid="{00000000-0005-0000-0000-000010000000}"/>
    <cellStyle name="40% - Accent6 2" xfId="85" xr:uid="{00000000-0005-0000-0000-000011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Accent1 2" xfId="86" xr:uid="{00000000-0005-0000-0000-000018000000}"/>
    <cellStyle name="60% - Accent2 2" xfId="87" xr:uid="{00000000-0005-0000-0000-000019000000}"/>
    <cellStyle name="60% - Accent3 2" xfId="88" xr:uid="{00000000-0005-0000-0000-00001A000000}"/>
    <cellStyle name="60% - Accent4 2" xfId="89" xr:uid="{00000000-0005-0000-0000-00001B000000}"/>
    <cellStyle name="60% - Accent5 2" xfId="90" xr:uid="{00000000-0005-0000-0000-00001C000000}"/>
    <cellStyle name="60% - Accent6 2" xfId="91" xr:uid="{00000000-0005-0000-0000-00001D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Accent1 2" xfId="94" xr:uid="{00000000-0005-0000-0000-000024000000}"/>
    <cellStyle name="Accent2 2" xfId="95" xr:uid="{00000000-0005-0000-0000-000025000000}"/>
    <cellStyle name="Accent3 2" xfId="96" xr:uid="{00000000-0005-0000-0000-000026000000}"/>
    <cellStyle name="Accent4 2" xfId="97" xr:uid="{00000000-0005-0000-0000-000027000000}"/>
    <cellStyle name="Accent5 2" xfId="98" xr:uid="{00000000-0005-0000-0000-000028000000}"/>
    <cellStyle name="Accent6 2" xfId="99" xr:uid="{00000000-0005-0000-0000-000029000000}"/>
    <cellStyle name="Bad 2" xfId="105" xr:uid="{00000000-0005-0000-0000-00002A000000}"/>
    <cellStyle name="Calc Currency (0)" xfId="19" xr:uid="{00000000-0005-0000-0000-000012000000}"/>
    <cellStyle name="Calc Currency (0) 2" xfId="92" xr:uid="{00000000-0005-0000-0000-00002B000000}"/>
    <cellStyle name="Calculation 2" xfId="106" xr:uid="{00000000-0005-0000-0000-00002C000000}"/>
    <cellStyle name="Check Cell 2" xfId="101" xr:uid="{00000000-0005-0000-0000-00002D000000}"/>
    <cellStyle name="Comma" xfId="120" builtinId="3"/>
    <cellStyle name="Comma  - Style1" xfId="20" xr:uid="{00000000-0005-0000-0000-000013000000}"/>
    <cellStyle name="Comma  - Style2" xfId="21" xr:uid="{00000000-0005-0000-0000-000014000000}"/>
    <cellStyle name="Comma  - Style3" xfId="22" xr:uid="{00000000-0005-0000-0000-000015000000}"/>
    <cellStyle name="Comma  - Style4" xfId="23" xr:uid="{00000000-0005-0000-0000-000016000000}"/>
    <cellStyle name="Comma  - Style5" xfId="24" xr:uid="{00000000-0005-0000-0000-000017000000}"/>
    <cellStyle name="Comma  - Style6" xfId="25" xr:uid="{00000000-0005-0000-0000-000018000000}"/>
    <cellStyle name="Comma  - Style7" xfId="26" xr:uid="{00000000-0005-0000-0000-000019000000}"/>
    <cellStyle name="Comma  - Style8" xfId="27" xr:uid="{00000000-0005-0000-0000-00001A000000}"/>
    <cellStyle name="Currency" xfId="119" builtinId="4"/>
    <cellStyle name="custom" xfId="28" xr:uid="{00000000-0005-0000-0000-00001B000000}"/>
    <cellStyle name="Explanatory Text 2" xfId="114" xr:uid="{00000000-0005-0000-0000-000037000000}"/>
    <cellStyle name="Good 2" xfId="117" xr:uid="{00000000-0005-0000-0000-000038000000}"/>
    <cellStyle name="Grey" xfId="29" xr:uid="{00000000-0005-0000-0000-00001C000000}"/>
    <cellStyle name="Header1" xfId="30" xr:uid="{00000000-0005-0000-0000-00001D000000}"/>
    <cellStyle name="Header2" xfId="31" xr:uid="{00000000-0005-0000-0000-00001E000000}"/>
    <cellStyle name="Heading 1 2" xfId="108" xr:uid="{00000000-0005-0000-0000-00003C000000}"/>
    <cellStyle name="Heading 2 2" xfId="109" xr:uid="{00000000-0005-0000-0000-00003D000000}"/>
    <cellStyle name="Heading 3 2" xfId="110" xr:uid="{00000000-0005-0000-0000-00003E000000}"/>
    <cellStyle name="Heading 4 2" xfId="111" xr:uid="{00000000-0005-0000-0000-00003F000000}"/>
    <cellStyle name="Hyperlink" xfId="32" builtinId="8"/>
    <cellStyle name="Input [yellow]" xfId="33" xr:uid="{00000000-0005-0000-0000-000020000000}"/>
    <cellStyle name="Input 2" xfId="115" xr:uid="{00000000-0005-0000-0000-000042000000}"/>
    <cellStyle name="Linked Cell 2" xfId="104" xr:uid="{00000000-0005-0000-0000-000043000000}"/>
    <cellStyle name="Neutral 2" xfId="102" xr:uid="{00000000-0005-0000-0000-000044000000}"/>
    <cellStyle name="no dec" xfId="34" xr:uid="{00000000-0005-0000-0000-000021000000}"/>
    <cellStyle name="Normal" xfId="0" builtinId="0"/>
    <cellStyle name="Normal - Style1" xfId="35" xr:uid="{00000000-0005-0000-0000-000023000000}"/>
    <cellStyle name="Normal 2" xfId="36" xr:uid="{00000000-0005-0000-0000-000024000000}"/>
    <cellStyle name="Normal 3" xfId="93" xr:uid="{00000000-0005-0000-0000-000049000000}"/>
    <cellStyle name="Normal 4" xfId="69" xr:uid="{00000000-0005-0000-0000-000025000000}"/>
    <cellStyle name="Normal 5" xfId="70" xr:uid="{00000000-0005-0000-0000-000026000000}"/>
    <cellStyle name="Normal 6" xfId="72" xr:uid="{00000000-0005-0000-0000-000027000000}"/>
    <cellStyle name="Normal 7" xfId="71" xr:uid="{00000000-0005-0000-0000-000028000000}"/>
    <cellStyle name="Normal 8" xfId="118" xr:uid="{00000000-0005-0000-0000-00004E000000}"/>
    <cellStyle name="Note 2" xfId="103" xr:uid="{00000000-0005-0000-0000-00004F000000}"/>
    <cellStyle name="Output 2" xfId="113" xr:uid="{00000000-0005-0000-0000-000050000000}"/>
    <cellStyle name="Percent [2]" xfId="37" xr:uid="{00000000-0005-0000-0000-000029000000}"/>
    <cellStyle name="PIVOT" xfId="38" xr:uid="{00000000-0005-0000-0000-00002A000000}"/>
    <cellStyle name="Title 2" xfId="100" xr:uid="{00000000-0005-0000-0000-000053000000}"/>
    <cellStyle name="Total 2" xfId="112" xr:uid="{00000000-0005-0000-0000-000054000000}"/>
    <cellStyle name="Warning Text 2" xfId="107" xr:uid="{00000000-0005-0000-0000-000055000000}"/>
    <cellStyle name="アクセント 1 2" xfId="39" xr:uid="{00000000-0005-0000-0000-00002B000000}"/>
    <cellStyle name="アクセント 2 2" xfId="40" xr:uid="{00000000-0005-0000-0000-00002C000000}"/>
    <cellStyle name="アクセント 3 2" xfId="41" xr:uid="{00000000-0005-0000-0000-00002D000000}"/>
    <cellStyle name="アクセント 4 2" xfId="42" xr:uid="{00000000-0005-0000-0000-00002E000000}"/>
    <cellStyle name="アクセント 5 2" xfId="43" xr:uid="{00000000-0005-0000-0000-00002F000000}"/>
    <cellStyle name="アクセント 6 2" xfId="44" xr:uid="{00000000-0005-0000-0000-000030000000}"/>
    <cellStyle name="タイトル 2" xfId="45" xr:uid="{00000000-0005-0000-0000-000031000000}"/>
    <cellStyle name="チェック セル 2" xfId="46" xr:uid="{00000000-0005-0000-0000-000032000000}"/>
    <cellStyle name="どちらでもない 2" xfId="47" xr:uid="{00000000-0005-0000-0000-000033000000}"/>
    <cellStyle name="ハイパーリンク 2" xfId="48" xr:uid="{00000000-0005-0000-0000-000034000000}"/>
    <cellStyle name="メモ 2" xfId="49" xr:uid="{00000000-0005-0000-0000-000035000000}"/>
    <cellStyle name="リンク セル 2" xfId="50" xr:uid="{00000000-0005-0000-0000-000036000000}"/>
    <cellStyle name="入力 2" xfId="51" xr:uid="{00000000-0005-0000-0000-000041000000}"/>
    <cellStyle name="出力 2" xfId="52" xr:uid="{00000000-0005-0000-0000-00003F000000}"/>
    <cellStyle name="悪い 2" xfId="53" xr:uid="{00000000-0005-0000-0000-000037000000}"/>
    <cellStyle name="標準 2" xfId="54" xr:uid="{00000000-0005-0000-0000-000042000000}"/>
    <cellStyle name="標準 3" xfId="55" xr:uid="{00000000-0005-0000-0000-000043000000}"/>
    <cellStyle name="標準 4" xfId="56" xr:uid="{00000000-0005-0000-0000-000044000000}"/>
    <cellStyle name="標準 5" xfId="57" xr:uid="{00000000-0005-0000-0000-000045000000}"/>
    <cellStyle name="標準 6" xfId="58" xr:uid="{00000000-0005-0000-0000-000046000000}"/>
    <cellStyle name="標準 7" xfId="59" xr:uid="{00000000-0005-0000-0000-000047000000}"/>
    <cellStyle name="標準 8" xfId="116" xr:uid="{00000000-0005-0000-0000-00006B000000}"/>
    <cellStyle name="標準 9" xfId="73" xr:uid="{00000000-0005-0000-0000-0000A3000000}"/>
    <cellStyle name="良い 2" xfId="60" xr:uid="{00000000-0005-0000-0000-000048000000}"/>
    <cellStyle name="見出し 1 2" xfId="61" xr:uid="{00000000-0005-0000-0000-00003A000000}"/>
    <cellStyle name="見出し 2 2" xfId="62" xr:uid="{00000000-0005-0000-0000-00003B000000}"/>
    <cellStyle name="見出し 3 2" xfId="63" xr:uid="{00000000-0005-0000-0000-00003C000000}"/>
    <cellStyle name="見出し 4 2" xfId="64" xr:uid="{00000000-0005-0000-0000-00003D000000}"/>
    <cellStyle name="計算 2" xfId="65" xr:uid="{00000000-0005-0000-0000-000038000000}"/>
    <cellStyle name="説明文 2" xfId="66" xr:uid="{00000000-0005-0000-0000-000040000000}"/>
    <cellStyle name="警告文 2" xfId="67" xr:uid="{00000000-0005-0000-0000-000039000000}"/>
    <cellStyle name="集計 2" xfId="68" xr:uid="{00000000-0005-0000-0000-00003E000000}"/>
  </cellStyles>
  <dxfs count="0"/>
  <tableStyles count="0" defaultTableStyle="TableStyleMedium2" defaultPivotStyle="PivotStyleLight16"/>
  <colors>
    <mruColors>
      <color rgb="FF00FFFF"/>
      <color rgb="FFCCFFFF"/>
      <color rgb="FF0066FF"/>
      <color rgb="FF4EBFE2"/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1CEB-F7AB-4AD8-B726-1AE82CC66995}">
  <dimension ref="A1:BX101"/>
  <sheetViews>
    <sheetView view="pageBreakPreview" zoomScale="60" zoomScaleNormal="60" workbookViewId="0">
      <pane xSplit="7" ySplit="3" topLeftCell="AM4" activePane="bottomRight" state="frozen"/>
      <selection pane="topRight" activeCell="H1" sqref="H1"/>
      <selection pane="bottomLeft" activeCell="A4" sqref="A4"/>
      <selection pane="bottomRight" activeCell="BK46" sqref="BK46"/>
    </sheetView>
  </sheetViews>
  <sheetFormatPr defaultColWidth="9.125" defaultRowHeight="17.25"/>
  <cols>
    <col min="1" max="1" width="4" bestFit="1" customWidth="1"/>
    <col min="2" max="3" width="15.625" customWidth="1"/>
    <col min="4" max="4" width="20.875" customWidth="1"/>
    <col min="5" max="5" width="13.375" bestFit="1" customWidth="1"/>
    <col min="6" max="6" width="15.375" bestFit="1" customWidth="1"/>
    <col min="7" max="7" width="7.125" customWidth="1"/>
    <col min="8" max="10" width="9.125" style="176"/>
    <col min="11" max="11" width="9.625" style="176" customWidth="1"/>
    <col min="12" max="14" width="9.125" style="176"/>
    <col min="15" max="15" width="11.625" style="176" bestFit="1" customWidth="1"/>
    <col min="16" max="18" width="9.125" style="176"/>
    <col min="19" max="19" width="9.625" style="176" customWidth="1"/>
    <col min="20" max="22" width="9.125" style="176"/>
    <col min="23" max="23" width="11.625" style="176" bestFit="1" customWidth="1"/>
    <col min="24" max="26" width="9.125" style="176"/>
    <col min="27" max="27" width="9.625" style="176" customWidth="1"/>
    <col min="28" max="30" width="9.125" style="176"/>
    <col min="31" max="31" width="11.625" style="176" bestFit="1" customWidth="1"/>
    <col min="32" max="34" width="9.125" style="176"/>
    <col min="35" max="35" width="10.375" style="176" customWidth="1"/>
    <col min="36" max="39" width="9.125" style="176"/>
    <col min="40" max="44" width="8.125" style="176" customWidth="1"/>
    <col min="45" max="45" width="11.125" style="176" bestFit="1" customWidth="1"/>
    <col min="46" max="46" width="9.125" style="36"/>
    <col min="47" max="47" width="9.125" style="176"/>
    <col min="48" max="49" width="8.125" style="176" customWidth="1"/>
    <col min="50" max="56" width="8.625" style="176" customWidth="1"/>
    <col min="57" max="60" width="9.125" style="176"/>
    <col min="61" max="65" width="8.125" style="176" customWidth="1"/>
    <col min="66" max="66" width="9.125" style="176" customWidth="1"/>
    <col min="67" max="67" width="12.375" bestFit="1" customWidth="1"/>
    <col min="68" max="68" width="7.375" bestFit="1" customWidth="1"/>
    <col min="69" max="69" width="9.125" style="162"/>
    <col min="70" max="70" width="8.125" style="163" customWidth="1"/>
    <col min="72" max="72" width="13.375" style="39" bestFit="1" customWidth="1"/>
    <col min="73" max="73" width="10.625" style="160" customWidth="1"/>
    <col min="74" max="74" width="12.375" style="164" customWidth="1"/>
  </cols>
  <sheetData>
    <row r="1" spans="1:76" ht="33" customHeight="1">
      <c r="B1" s="155" t="s">
        <v>181</v>
      </c>
      <c r="H1" s="156" t="s">
        <v>20</v>
      </c>
      <c r="I1" s="157" t="s">
        <v>62</v>
      </c>
      <c r="J1" s="158" t="s">
        <v>63</v>
      </c>
      <c r="K1" s="159" t="s">
        <v>21</v>
      </c>
      <c r="L1" s="160"/>
      <c r="M1" s="160"/>
      <c r="N1" s="160"/>
      <c r="O1" s="160"/>
      <c r="P1" s="156" t="s">
        <v>20</v>
      </c>
      <c r="Q1" s="157" t="s">
        <v>62</v>
      </c>
      <c r="R1" s="158" t="s">
        <v>63</v>
      </c>
      <c r="S1" s="159" t="s">
        <v>21</v>
      </c>
      <c r="T1" s="160"/>
      <c r="U1" s="160"/>
      <c r="V1" s="160"/>
      <c r="W1" s="160"/>
      <c r="X1" s="156" t="s">
        <v>20</v>
      </c>
      <c r="Y1" s="157" t="s">
        <v>62</v>
      </c>
      <c r="Z1" s="158" t="s">
        <v>63</v>
      </c>
      <c r="AA1" s="159" t="s">
        <v>21</v>
      </c>
      <c r="AB1" s="160"/>
      <c r="AC1" s="160"/>
      <c r="AD1" s="160"/>
      <c r="AE1" s="160"/>
      <c r="AF1" s="156" t="s">
        <v>20</v>
      </c>
      <c r="AG1" s="157" t="s">
        <v>62</v>
      </c>
      <c r="AH1" s="158" t="s">
        <v>63</v>
      </c>
      <c r="AI1" s="159" t="s">
        <v>614</v>
      </c>
      <c r="AJ1" s="159"/>
      <c r="AK1" s="160"/>
      <c r="AL1" s="160"/>
      <c r="AM1" s="160"/>
      <c r="AN1" s="156" t="s">
        <v>20</v>
      </c>
      <c r="AO1" s="157" t="s">
        <v>62</v>
      </c>
      <c r="AP1" s="158" t="s">
        <v>63</v>
      </c>
      <c r="AQ1" s="161" t="s">
        <v>21</v>
      </c>
      <c r="AR1" s="160"/>
      <c r="AS1" s="36"/>
      <c r="AT1" s="39"/>
      <c r="AU1" s="39"/>
      <c r="AV1" s="156" t="s">
        <v>20</v>
      </c>
      <c r="AW1" s="157" t="s">
        <v>62</v>
      </c>
      <c r="AX1" s="158" t="s">
        <v>63</v>
      </c>
      <c r="AY1" s="161" t="s">
        <v>21</v>
      </c>
      <c r="AZ1" s="39"/>
      <c r="BA1" s="160"/>
      <c r="BB1" s="160"/>
      <c r="BC1" s="160"/>
      <c r="BD1" s="156" t="s">
        <v>20</v>
      </c>
      <c r="BE1" s="157" t="s">
        <v>62</v>
      </c>
      <c r="BF1" s="158" t="s">
        <v>63</v>
      </c>
      <c r="BG1" s="161" t="s">
        <v>21</v>
      </c>
      <c r="BH1"/>
      <c r="BI1"/>
      <c r="BJ1" s="162"/>
      <c r="BK1" s="163"/>
      <c r="BL1"/>
      <c r="BM1" s="39"/>
      <c r="BN1" s="160"/>
      <c r="BO1" s="164"/>
      <c r="BQ1"/>
      <c r="BR1"/>
      <c r="BT1"/>
      <c r="BU1"/>
      <c r="BV1"/>
    </row>
    <row r="2" spans="1:76" ht="18.75" customHeight="1">
      <c r="B2" s="329" t="s">
        <v>0</v>
      </c>
      <c r="C2" s="331" t="s">
        <v>1</v>
      </c>
      <c r="D2" s="333" t="s">
        <v>2</v>
      </c>
      <c r="E2" s="1" t="s">
        <v>182</v>
      </c>
      <c r="F2" s="1" t="s">
        <v>54</v>
      </c>
      <c r="G2" s="165" t="s">
        <v>30</v>
      </c>
      <c r="H2" s="335" t="s">
        <v>197</v>
      </c>
      <c r="I2" s="324"/>
      <c r="J2" s="324"/>
      <c r="K2" s="324"/>
      <c r="L2" s="324"/>
      <c r="M2" s="324"/>
      <c r="N2" s="324"/>
      <c r="O2" s="325"/>
      <c r="P2" s="335" t="s">
        <v>198</v>
      </c>
      <c r="Q2" s="324"/>
      <c r="R2" s="324"/>
      <c r="S2" s="324"/>
      <c r="T2" s="324"/>
      <c r="U2" s="324"/>
      <c r="V2" s="324"/>
      <c r="W2" s="325"/>
      <c r="X2" s="323" t="s">
        <v>80</v>
      </c>
      <c r="Y2" s="324"/>
      <c r="Z2" s="324"/>
      <c r="AA2" s="324"/>
      <c r="AB2" s="324"/>
      <c r="AC2" s="324"/>
      <c r="AD2" s="324"/>
      <c r="AE2" s="325"/>
      <c r="AF2" s="323" t="s">
        <v>79</v>
      </c>
      <c r="AG2" s="324"/>
      <c r="AH2" s="324"/>
      <c r="AI2" s="324"/>
      <c r="AJ2" s="324"/>
      <c r="AK2" s="324"/>
      <c r="AL2" s="324"/>
      <c r="AM2" s="325"/>
      <c r="AN2" s="323" t="s">
        <v>78</v>
      </c>
      <c r="AO2" s="324"/>
      <c r="AP2" s="324"/>
      <c r="AQ2" s="324"/>
      <c r="AR2" s="324"/>
      <c r="AS2" s="324"/>
      <c r="AT2" s="324"/>
      <c r="AU2" s="324"/>
      <c r="AV2" s="326" t="s">
        <v>81</v>
      </c>
      <c r="AW2" s="327"/>
      <c r="AX2" s="327"/>
      <c r="AY2" s="327"/>
      <c r="AZ2" s="327"/>
      <c r="BA2" s="327"/>
      <c r="BB2" s="327"/>
      <c r="BC2" s="328"/>
      <c r="BD2" s="326" t="s">
        <v>82</v>
      </c>
      <c r="BE2" s="327"/>
      <c r="BF2" s="327"/>
      <c r="BG2" s="327"/>
      <c r="BH2" s="327"/>
      <c r="BI2" s="327"/>
      <c r="BJ2" s="327"/>
      <c r="BK2" s="328"/>
      <c r="BL2" s="287"/>
      <c r="BM2" s="287"/>
      <c r="BN2" s="287"/>
      <c r="BO2" s="287"/>
      <c r="BP2" s="166"/>
      <c r="BQ2" s="166"/>
      <c r="BR2" s="167"/>
      <c r="BS2" s="162"/>
      <c r="BT2" s="168"/>
      <c r="BU2" s="168"/>
      <c r="BV2"/>
      <c r="BW2" s="169"/>
      <c r="BX2" s="169"/>
    </row>
    <row r="3" spans="1:76" ht="28.5">
      <c r="B3" s="330"/>
      <c r="C3" s="332"/>
      <c r="D3" s="334"/>
      <c r="E3" s="2" t="s">
        <v>55</v>
      </c>
      <c r="F3" s="3" t="s">
        <v>39</v>
      </c>
      <c r="G3" s="165" t="s">
        <v>31</v>
      </c>
      <c r="H3" s="170" t="s">
        <v>22</v>
      </c>
      <c r="I3" s="171" t="s">
        <v>23</v>
      </c>
      <c r="J3" s="5" t="s">
        <v>24</v>
      </c>
      <c r="K3" s="171" t="s">
        <v>25</v>
      </c>
      <c r="L3" s="171" t="s">
        <v>26</v>
      </c>
      <c r="M3" s="171" t="s">
        <v>27</v>
      </c>
      <c r="N3" s="172" t="s">
        <v>28</v>
      </c>
      <c r="O3" s="4" t="s">
        <v>29</v>
      </c>
      <c r="P3" s="170" t="s">
        <v>22</v>
      </c>
      <c r="Q3" s="171" t="s">
        <v>23</v>
      </c>
      <c r="R3" s="5" t="s">
        <v>24</v>
      </c>
      <c r="S3" s="171" t="s">
        <v>25</v>
      </c>
      <c r="T3" s="171" t="s">
        <v>26</v>
      </c>
      <c r="U3" s="171" t="s">
        <v>27</v>
      </c>
      <c r="V3" s="172" t="s">
        <v>28</v>
      </c>
      <c r="W3" s="4" t="s">
        <v>29</v>
      </c>
      <c r="X3" s="170" t="s">
        <v>22</v>
      </c>
      <c r="Y3" s="171" t="s">
        <v>23</v>
      </c>
      <c r="Z3" s="5" t="s">
        <v>24</v>
      </c>
      <c r="AA3" s="171" t="s">
        <v>25</v>
      </c>
      <c r="AB3" s="171" t="s">
        <v>26</v>
      </c>
      <c r="AC3" s="171" t="s">
        <v>27</v>
      </c>
      <c r="AD3" s="172" t="s">
        <v>28</v>
      </c>
      <c r="AE3" s="4" t="s">
        <v>29</v>
      </c>
      <c r="AF3" s="170" t="s">
        <v>546</v>
      </c>
      <c r="AG3" s="171" t="s">
        <v>615</v>
      </c>
      <c r="AH3" s="5" t="s">
        <v>616</v>
      </c>
      <c r="AI3" s="171" t="s">
        <v>617</v>
      </c>
      <c r="AJ3" s="171" t="s">
        <v>618</v>
      </c>
      <c r="AK3" s="171" t="s">
        <v>619</v>
      </c>
      <c r="AL3" s="172" t="s">
        <v>175</v>
      </c>
      <c r="AM3" s="4" t="s">
        <v>176</v>
      </c>
      <c r="AN3" s="170" t="s">
        <v>22</v>
      </c>
      <c r="AO3" s="171" t="s">
        <v>23</v>
      </c>
      <c r="AP3" s="5" t="s">
        <v>24</v>
      </c>
      <c r="AQ3" s="171" t="s">
        <v>25</v>
      </c>
      <c r="AR3" s="171" t="s">
        <v>26</v>
      </c>
      <c r="AS3" s="171" t="s">
        <v>27</v>
      </c>
      <c r="AT3" s="172" t="s">
        <v>28</v>
      </c>
      <c r="AU3" s="37" t="s">
        <v>29</v>
      </c>
      <c r="AV3" s="170" t="s">
        <v>22</v>
      </c>
      <c r="AW3" s="171" t="s">
        <v>23</v>
      </c>
      <c r="AX3" s="5" t="s">
        <v>24</v>
      </c>
      <c r="AY3" s="171" t="s">
        <v>25</v>
      </c>
      <c r="AZ3" s="171" t="s">
        <v>26</v>
      </c>
      <c r="BA3" s="171" t="s">
        <v>177</v>
      </c>
      <c r="BB3" s="171" t="s">
        <v>175</v>
      </c>
      <c r="BC3" s="171" t="s">
        <v>176</v>
      </c>
      <c r="BD3" s="170" t="s">
        <v>22</v>
      </c>
      <c r="BE3" s="171" t="s">
        <v>23</v>
      </c>
      <c r="BF3" s="5" t="s">
        <v>24</v>
      </c>
      <c r="BG3" s="173" t="s">
        <v>25</v>
      </c>
      <c r="BH3" s="171" t="s">
        <v>26</v>
      </c>
      <c r="BI3" s="171" t="s">
        <v>27</v>
      </c>
      <c r="BJ3" s="172" t="s">
        <v>28</v>
      </c>
      <c r="BK3" s="38" t="s">
        <v>29</v>
      </c>
      <c r="BL3" s="172" t="s">
        <v>178</v>
      </c>
      <c r="BM3" s="174" t="s">
        <v>43</v>
      </c>
      <c r="BN3" s="175" t="s">
        <v>109</v>
      </c>
      <c r="BO3" s="175" t="s">
        <v>199</v>
      </c>
      <c r="BP3" s="176"/>
      <c r="BQ3" s="169"/>
      <c r="BR3" s="169"/>
      <c r="BT3"/>
      <c r="BU3"/>
      <c r="BV3"/>
    </row>
    <row r="4" spans="1:76" s="33" customFormat="1" ht="19.5" customHeight="1">
      <c r="A4" s="177">
        <v>1</v>
      </c>
      <c r="B4" s="178" t="s">
        <v>112</v>
      </c>
      <c r="C4" s="178" t="s">
        <v>113</v>
      </c>
      <c r="D4" s="7" t="s">
        <v>3</v>
      </c>
      <c r="E4" s="179" t="s">
        <v>183</v>
      </c>
      <c r="F4" s="301" t="s">
        <v>700</v>
      </c>
      <c r="G4" s="181"/>
      <c r="H4" s="182">
        <v>96</v>
      </c>
      <c r="I4" s="183">
        <v>26</v>
      </c>
      <c r="J4" s="183">
        <v>70</v>
      </c>
      <c r="K4" s="183"/>
      <c r="L4" s="183"/>
      <c r="M4" s="183"/>
      <c r="N4" s="183">
        <v>12</v>
      </c>
      <c r="O4" s="184"/>
      <c r="P4" s="182">
        <v>105</v>
      </c>
      <c r="Q4" s="183">
        <v>26</v>
      </c>
      <c r="R4" s="183">
        <v>79</v>
      </c>
      <c r="S4" s="183"/>
      <c r="T4" s="183"/>
      <c r="U4" s="183"/>
      <c r="V4" s="183">
        <v>1</v>
      </c>
      <c r="W4" s="184">
        <f>N4+V4</f>
        <v>13</v>
      </c>
      <c r="X4" s="246">
        <v>98</v>
      </c>
      <c r="Y4" s="194">
        <v>26</v>
      </c>
      <c r="Z4" s="194">
        <v>72</v>
      </c>
      <c r="AA4" s="194">
        <v>6</v>
      </c>
      <c r="AB4" s="194">
        <v>6</v>
      </c>
      <c r="AC4" s="194"/>
      <c r="AD4" s="194">
        <v>11</v>
      </c>
      <c r="AE4" s="267">
        <f>W4+AD4</f>
        <v>24</v>
      </c>
      <c r="AF4" s="246"/>
      <c r="AG4" s="194"/>
      <c r="AH4" s="194"/>
      <c r="AI4" s="194"/>
      <c r="AJ4" s="194"/>
      <c r="AK4" s="194"/>
      <c r="AL4" s="194"/>
      <c r="AM4" s="267">
        <v>24</v>
      </c>
      <c r="AN4" s="246">
        <v>94</v>
      </c>
      <c r="AO4" s="287">
        <v>26</v>
      </c>
      <c r="AP4" s="194">
        <v>68</v>
      </c>
      <c r="AQ4" s="185"/>
      <c r="AR4" s="185"/>
      <c r="AS4" s="185"/>
      <c r="AT4" s="194">
        <v>12</v>
      </c>
      <c r="AU4" s="267">
        <f>AM4+AT4</f>
        <v>36</v>
      </c>
      <c r="AV4" s="188">
        <v>91</v>
      </c>
      <c r="AW4" s="185">
        <v>26</v>
      </c>
      <c r="AX4" s="309">
        <v>65</v>
      </c>
      <c r="AY4" s="185"/>
      <c r="AZ4" s="185"/>
      <c r="BA4" s="185"/>
      <c r="BB4" s="185">
        <v>18</v>
      </c>
      <c r="BC4" s="185">
        <v>54</v>
      </c>
      <c r="BD4" s="187">
        <v>88</v>
      </c>
      <c r="BE4" s="185">
        <v>20</v>
      </c>
      <c r="BF4" s="310">
        <v>68</v>
      </c>
      <c r="BG4" s="188">
        <v>12</v>
      </c>
      <c r="BH4" s="185"/>
      <c r="BI4" s="185" t="s">
        <v>630</v>
      </c>
      <c r="BJ4" s="185">
        <v>21</v>
      </c>
      <c r="BK4" s="310">
        <f>BC4+BJ4</f>
        <v>75</v>
      </c>
      <c r="BL4" s="189" t="s">
        <v>774</v>
      </c>
      <c r="BM4" s="190">
        <f>COUNT(H4,P4,X4,AF4,AN4,AV4,BD4)</f>
        <v>6</v>
      </c>
      <c r="BN4" s="191">
        <f>IFERROR(AVERAGE(H4,P4,X4,AF4,AN4,AV4,BD4),"-")</f>
        <v>95.333333333333329</v>
      </c>
      <c r="BO4" s="192">
        <f>(BN4-72)*0.8*0.8</f>
        <v>14.933333333333332</v>
      </c>
      <c r="BQ4" s="34"/>
      <c r="BR4" s="34"/>
    </row>
    <row r="5" spans="1:76" ht="19.5" customHeight="1">
      <c r="A5" s="177">
        <v>2</v>
      </c>
      <c r="B5" s="193" t="s">
        <v>143</v>
      </c>
      <c r="C5" s="193" t="s">
        <v>144</v>
      </c>
      <c r="D5" s="193" t="s">
        <v>152</v>
      </c>
      <c r="E5" s="194">
        <v>36</v>
      </c>
      <c r="F5" s="180"/>
      <c r="G5" s="181"/>
      <c r="H5" s="182"/>
      <c r="I5" s="194"/>
      <c r="J5" s="194"/>
      <c r="K5" s="194"/>
      <c r="L5" s="194"/>
      <c r="M5" s="194"/>
      <c r="N5" s="183"/>
      <c r="O5" s="184"/>
      <c r="P5" s="182"/>
      <c r="Q5" s="194"/>
      <c r="R5" s="194"/>
      <c r="S5" s="194"/>
      <c r="T5" s="194"/>
      <c r="U5" s="194"/>
      <c r="V5" s="183"/>
      <c r="W5" s="184">
        <f t="shared" ref="W5:W71" si="0">N5+V5</f>
        <v>0</v>
      </c>
      <c r="X5" s="246">
        <v>129</v>
      </c>
      <c r="Y5" s="194">
        <v>36</v>
      </c>
      <c r="Z5" s="194">
        <v>93</v>
      </c>
      <c r="AA5" s="194"/>
      <c r="AB5" s="194"/>
      <c r="AC5" s="194"/>
      <c r="AD5" s="194">
        <v>1</v>
      </c>
      <c r="AE5" s="267">
        <f t="shared" ref="AE5:AE75" si="1">W5+AD5</f>
        <v>1</v>
      </c>
      <c r="AF5" s="194"/>
      <c r="AG5" s="194"/>
      <c r="AH5" s="194"/>
      <c r="AI5" s="194"/>
      <c r="AJ5" s="194"/>
      <c r="AK5" s="194"/>
      <c r="AL5" s="194"/>
      <c r="AM5" s="267">
        <v>1</v>
      </c>
      <c r="AN5" s="246">
        <v>134</v>
      </c>
      <c r="AO5" s="194">
        <v>36</v>
      </c>
      <c r="AP5" s="194">
        <v>98</v>
      </c>
      <c r="AQ5" s="195"/>
      <c r="AR5" s="185"/>
      <c r="AS5" s="185"/>
      <c r="AT5" s="194">
        <v>1</v>
      </c>
      <c r="AU5" s="267">
        <f t="shared" ref="AU5:AU73" si="2">AM5+AT5</f>
        <v>2</v>
      </c>
      <c r="AV5" s="188"/>
      <c r="AW5" s="185"/>
      <c r="AX5" s="185"/>
      <c r="AY5" s="185"/>
      <c r="AZ5" s="185"/>
      <c r="BA5" s="185"/>
      <c r="BB5" s="185"/>
      <c r="BC5" s="185">
        <v>2</v>
      </c>
      <c r="BD5" s="187"/>
      <c r="BE5" s="185"/>
      <c r="BF5" s="185"/>
      <c r="BG5" s="196"/>
      <c r="BH5" s="196"/>
      <c r="BI5" s="196"/>
      <c r="BJ5" s="185"/>
      <c r="BK5" s="185">
        <f t="shared" ref="BK5:BK68" si="3">BC5+BJ5</f>
        <v>2</v>
      </c>
      <c r="BL5" s="197"/>
      <c r="BM5" s="190">
        <f t="shared" ref="BM5:BM71" si="4">COUNT(H5,P5,X5,AF5,AN5,AV5,BD5)</f>
        <v>2</v>
      </c>
      <c r="BN5" s="191">
        <f t="shared" ref="BN5:BN71" si="5">IFERROR(AVERAGE(H5,P5,X5,AF5,AN5,AV5,BD5),"-")</f>
        <v>131.5</v>
      </c>
      <c r="BO5" s="192">
        <v>36</v>
      </c>
      <c r="BP5" s="198"/>
      <c r="BQ5" s="164"/>
      <c r="BR5"/>
      <c r="BT5"/>
      <c r="BU5"/>
      <c r="BV5"/>
    </row>
    <row r="6" spans="1:76" s="33" customFormat="1" ht="19.5" customHeight="1">
      <c r="A6" s="177">
        <v>3</v>
      </c>
      <c r="B6" s="178" t="s">
        <v>110</v>
      </c>
      <c r="C6" s="178" t="s">
        <v>111</v>
      </c>
      <c r="D6" s="7" t="s">
        <v>42</v>
      </c>
      <c r="E6" s="179" t="s">
        <v>184</v>
      </c>
      <c r="F6" s="211"/>
      <c r="G6" s="181"/>
      <c r="H6" s="199">
        <v>105</v>
      </c>
      <c r="I6" s="183">
        <v>17</v>
      </c>
      <c r="J6" s="183">
        <v>88</v>
      </c>
      <c r="K6" s="183"/>
      <c r="L6" s="183"/>
      <c r="M6" s="183"/>
      <c r="N6" s="183">
        <v>1</v>
      </c>
      <c r="O6" s="184"/>
      <c r="P6" s="199">
        <v>99</v>
      </c>
      <c r="Q6" s="183">
        <v>17</v>
      </c>
      <c r="R6" s="183">
        <v>82</v>
      </c>
      <c r="S6" s="183">
        <v>8</v>
      </c>
      <c r="T6" s="183"/>
      <c r="U6" s="183"/>
      <c r="V6" s="183">
        <v>1</v>
      </c>
      <c r="W6" s="184">
        <f t="shared" si="0"/>
        <v>2</v>
      </c>
      <c r="X6" s="268">
        <v>97</v>
      </c>
      <c r="Y6" s="194">
        <v>17</v>
      </c>
      <c r="Z6" s="194">
        <v>80</v>
      </c>
      <c r="AA6" s="194" t="s">
        <v>503</v>
      </c>
      <c r="AB6" s="194"/>
      <c r="AC6" s="194"/>
      <c r="AD6" s="194">
        <v>1</v>
      </c>
      <c r="AE6" s="267">
        <f t="shared" si="1"/>
        <v>3</v>
      </c>
      <c r="AF6" s="246">
        <v>102</v>
      </c>
      <c r="AG6" s="194">
        <v>17</v>
      </c>
      <c r="AH6" s="194">
        <v>85</v>
      </c>
      <c r="AI6" s="194"/>
      <c r="AJ6" s="194"/>
      <c r="AK6" s="194"/>
      <c r="AL6" s="194">
        <v>1</v>
      </c>
      <c r="AM6" s="267">
        <v>4</v>
      </c>
      <c r="AN6" s="246">
        <v>101</v>
      </c>
      <c r="AO6" s="287">
        <v>17</v>
      </c>
      <c r="AP6" s="194">
        <v>84</v>
      </c>
      <c r="AQ6" s="185">
        <v>5</v>
      </c>
      <c r="AR6" s="185"/>
      <c r="AS6" s="185"/>
      <c r="AT6" s="194">
        <v>1</v>
      </c>
      <c r="AU6" s="267">
        <f t="shared" si="2"/>
        <v>5</v>
      </c>
      <c r="AV6" s="188"/>
      <c r="AW6" s="185"/>
      <c r="AX6" s="185"/>
      <c r="AY6" s="185"/>
      <c r="AZ6" s="185"/>
      <c r="BA6" s="185"/>
      <c r="BB6" s="185"/>
      <c r="BC6" s="185">
        <v>5</v>
      </c>
      <c r="BD6" s="187"/>
      <c r="BE6" s="185"/>
      <c r="BF6" s="185"/>
      <c r="BG6" s="188"/>
      <c r="BH6" s="185"/>
      <c r="BI6" s="185"/>
      <c r="BJ6" s="185"/>
      <c r="BK6" s="185">
        <f t="shared" si="3"/>
        <v>5</v>
      </c>
      <c r="BL6" s="189"/>
      <c r="BM6" s="190">
        <f t="shared" si="4"/>
        <v>5</v>
      </c>
      <c r="BN6" s="191">
        <f t="shared" si="5"/>
        <v>100.8</v>
      </c>
      <c r="BO6" s="192">
        <f t="shared" ref="BO5:BO71" si="6">(BN6-72)*0.8</f>
        <v>23.04</v>
      </c>
      <c r="BQ6" s="34"/>
      <c r="BR6" s="34"/>
    </row>
    <row r="7" spans="1:76" s="169" customFormat="1" ht="19.5" customHeight="1">
      <c r="A7" s="177">
        <v>4</v>
      </c>
      <c r="B7" s="200" t="s">
        <v>216</v>
      </c>
      <c r="C7" s="201" t="s">
        <v>217</v>
      </c>
      <c r="D7" s="202" t="s">
        <v>3</v>
      </c>
      <c r="E7" s="183">
        <v>13</v>
      </c>
      <c r="F7" s="183"/>
      <c r="G7" s="181"/>
      <c r="H7" s="195">
        <v>96</v>
      </c>
      <c r="I7" s="195"/>
      <c r="J7" s="195"/>
      <c r="K7" s="195"/>
      <c r="L7" s="195"/>
      <c r="M7" s="195"/>
      <c r="N7" s="195">
        <v>1</v>
      </c>
      <c r="O7" s="184"/>
      <c r="P7" s="195">
        <v>89</v>
      </c>
      <c r="Q7" s="195"/>
      <c r="R7" s="195"/>
      <c r="S7" s="195"/>
      <c r="T7" s="195"/>
      <c r="U7" s="195"/>
      <c r="V7" s="195">
        <v>1</v>
      </c>
      <c r="W7" s="184">
        <f t="shared" si="0"/>
        <v>2</v>
      </c>
      <c r="X7" s="195">
        <v>97</v>
      </c>
      <c r="Y7" s="204">
        <v>13</v>
      </c>
      <c r="Z7" s="195">
        <v>84</v>
      </c>
      <c r="AA7" s="195">
        <v>5</v>
      </c>
      <c r="AB7" s="195"/>
      <c r="AC7" s="195" t="s">
        <v>504</v>
      </c>
      <c r="AD7" s="195">
        <v>1</v>
      </c>
      <c r="AE7" s="267">
        <f t="shared" si="1"/>
        <v>3</v>
      </c>
      <c r="AF7" s="246">
        <v>84</v>
      </c>
      <c r="AG7" s="195">
        <v>13</v>
      </c>
      <c r="AH7" s="195">
        <v>71</v>
      </c>
      <c r="AI7" s="195">
        <v>3</v>
      </c>
      <c r="AJ7" s="195">
        <v>3</v>
      </c>
      <c r="AK7" s="195" t="s">
        <v>608</v>
      </c>
      <c r="AL7" s="195">
        <v>6</v>
      </c>
      <c r="AM7" s="233">
        <v>9</v>
      </c>
      <c r="AN7" s="295">
        <v>87</v>
      </c>
      <c r="AO7" s="195">
        <v>13</v>
      </c>
      <c r="AP7" s="195">
        <v>74</v>
      </c>
      <c r="AQ7" s="195"/>
      <c r="AR7" s="195"/>
      <c r="AS7" s="195">
        <v>8</v>
      </c>
      <c r="AT7" s="195">
        <v>1</v>
      </c>
      <c r="AU7" s="267">
        <f t="shared" si="2"/>
        <v>10</v>
      </c>
      <c r="AV7" s="274"/>
      <c r="AW7" s="203"/>
      <c r="AX7" s="203"/>
      <c r="AY7" s="203"/>
      <c r="AZ7" s="203"/>
      <c r="BA7" s="203"/>
      <c r="BB7" s="203"/>
      <c r="BC7" s="185">
        <v>10</v>
      </c>
      <c r="BD7" s="187">
        <v>86</v>
      </c>
      <c r="BE7" s="203">
        <v>13</v>
      </c>
      <c r="BF7" s="195">
        <v>73</v>
      </c>
      <c r="BG7" s="203">
        <v>9</v>
      </c>
      <c r="BH7" s="203"/>
      <c r="BI7" s="203" t="s">
        <v>759</v>
      </c>
      <c r="BJ7" s="183">
        <v>2</v>
      </c>
      <c r="BK7" s="185">
        <f t="shared" si="3"/>
        <v>12</v>
      </c>
      <c r="BL7" s="35"/>
      <c r="BM7" s="190">
        <f t="shared" si="4"/>
        <v>6</v>
      </c>
      <c r="BN7" s="191">
        <f t="shared" si="5"/>
        <v>89.833333333333329</v>
      </c>
      <c r="BO7" s="192">
        <f t="shared" si="6"/>
        <v>14.266666666666664</v>
      </c>
      <c r="BR7" s="208"/>
      <c r="BS7" s="208"/>
    </row>
    <row r="8" spans="1:76" s="33" customFormat="1" ht="19.5" customHeight="1">
      <c r="A8" s="177">
        <v>5</v>
      </c>
      <c r="B8" s="178" t="s">
        <v>128</v>
      </c>
      <c r="C8" s="178" t="s">
        <v>129</v>
      </c>
      <c r="D8" s="7" t="s">
        <v>75</v>
      </c>
      <c r="E8" s="47">
        <v>34</v>
      </c>
      <c r="F8" s="209"/>
      <c r="G8" s="181"/>
      <c r="H8" s="199">
        <v>116</v>
      </c>
      <c r="I8" s="183">
        <v>34</v>
      </c>
      <c r="J8" s="183">
        <v>82</v>
      </c>
      <c r="K8" s="183"/>
      <c r="L8" s="183"/>
      <c r="M8" s="183"/>
      <c r="N8" s="183">
        <v>1</v>
      </c>
      <c r="O8" s="184"/>
      <c r="P8" s="199">
        <v>106</v>
      </c>
      <c r="Q8" s="183">
        <v>34</v>
      </c>
      <c r="R8" s="183">
        <v>72</v>
      </c>
      <c r="S8" s="183"/>
      <c r="T8" s="183"/>
      <c r="U8" s="183"/>
      <c r="V8" s="183">
        <v>8</v>
      </c>
      <c r="W8" s="184">
        <f t="shared" si="0"/>
        <v>9</v>
      </c>
      <c r="X8" s="268">
        <v>116</v>
      </c>
      <c r="Y8" s="194">
        <v>34</v>
      </c>
      <c r="Z8" s="194">
        <v>82</v>
      </c>
      <c r="AA8" s="194"/>
      <c r="AB8" s="194"/>
      <c r="AC8" s="194"/>
      <c r="AD8" s="194">
        <v>1</v>
      </c>
      <c r="AE8" s="267">
        <f t="shared" si="1"/>
        <v>10</v>
      </c>
      <c r="AF8" s="246">
        <v>108</v>
      </c>
      <c r="AG8" s="194">
        <v>34</v>
      </c>
      <c r="AH8" s="194">
        <v>74</v>
      </c>
      <c r="AI8" s="194"/>
      <c r="AJ8" s="194"/>
      <c r="AK8" s="194"/>
      <c r="AL8" s="194">
        <v>1</v>
      </c>
      <c r="AM8" s="267">
        <v>11</v>
      </c>
      <c r="AN8" s="246">
        <v>115</v>
      </c>
      <c r="AO8" s="287">
        <v>34</v>
      </c>
      <c r="AP8" s="194">
        <v>81</v>
      </c>
      <c r="AQ8" s="185"/>
      <c r="AR8" s="185"/>
      <c r="AS8" s="185"/>
      <c r="AT8" s="194">
        <v>1</v>
      </c>
      <c r="AU8" s="267">
        <f t="shared" si="2"/>
        <v>12</v>
      </c>
      <c r="AV8" s="188"/>
      <c r="AW8" s="185"/>
      <c r="AX8" s="185"/>
      <c r="AY8" s="185"/>
      <c r="AZ8" s="185"/>
      <c r="BA8" s="185"/>
      <c r="BB8" s="185"/>
      <c r="BC8" s="185">
        <v>12</v>
      </c>
      <c r="BD8" s="187"/>
      <c r="BE8" s="185"/>
      <c r="BF8" s="185"/>
      <c r="BG8" s="188"/>
      <c r="BH8" s="185"/>
      <c r="BI8" s="185"/>
      <c r="BJ8" s="185"/>
      <c r="BK8" s="185">
        <f t="shared" si="3"/>
        <v>12</v>
      </c>
      <c r="BL8" s="210"/>
      <c r="BM8" s="190">
        <f t="shared" si="4"/>
        <v>5</v>
      </c>
      <c r="BN8" s="191">
        <f t="shared" si="5"/>
        <v>112.2</v>
      </c>
      <c r="BO8" s="192">
        <f t="shared" si="6"/>
        <v>32.160000000000004</v>
      </c>
      <c r="BQ8" s="34"/>
      <c r="BR8" s="34"/>
    </row>
    <row r="9" spans="1:76" ht="19.5" customHeight="1">
      <c r="A9" s="177">
        <v>6</v>
      </c>
      <c r="B9" s="193" t="s">
        <v>513</v>
      </c>
      <c r="C9" s="193" t="s">
        <v>514</v>
      </c>
      <c r="D9" s="193"/>
      <c r="E9" s="194"/>
      <c r="F9" s="257" t="s">
        <v>646</v>
      </c>
      <c r="G9" s="181"/>
      <c r="H9" s="199"/>
      <c r="I9" s="194"/>
      <c r="J9" s="194"/>
      <c r="K9" s="194"/>
      <c r="L9" s="194"/>
      <c r="M9" s="194"/>
      <c r="N9" s="194"/>
      <c r="O9" s="194"/>
      <c r="P9" s="182"/>
      <c r="Q9" s="194"/>
      <c r="R9" s="194"/>
      <c r="S9" s="194"/>
      <c r="T9" s="194"/>
      <c r="U9" s="194"/>
      <c r="V9" s="194"/>
      <c r="W9" s="267"/>
      <c r="X9" s="199">
        <v>100</v>
      </c>
      <c r="Y9" s="194"/>
      <c r="Z9" s="194"/>
      <c r="AA9" s="194"/>
      <c r="AB9" s="194"/>
      <c r="AC9" s="194"/>
      <c r="AD9" s="194">
        <v>1</v>
      </c>
      <c r="AE9" s="267">
        <v>1</v>
      </c>
      <c r="AF9" s="268"/>
      <c r="AG9" s="194"/>
      <c r="AH9" s="194"/>
      <c r="AI9" s="194"/>
      <c r="AJ9" s="194"/>
      <c r="AK9" s="194"/>
      <c r="AL9" s="194"/>
      <c r="AM9" s="267"/>
      <c r="AN9" s="268">
        <v>93</v>
      </c>
      <c r="AO9" s="194"/>
      <c r="AP9" s="194"/>
      <c r="AQ9" s="194"/>
      <c r="AR9" s="194"/>
      <c r="AS9" s="194"/>
      <c r="AT9" s="194">
        <v>1</v>
      </c>
      <c r="AU9" s="267">
        <v>2</v>
      </c>
      <c r="AV9" s="268"/>
      <c r="AW9" s="194">
        <v>16</v>
      </c>
      <c r="AX9" s="194"/>
      <c r="AY9" s="194"/>
      <c r="AZ9" s="194"/>
      <c r="BA9" s="194"/>
      <c r="BB9" s="194"/>
      <c r="BC9" s="267">
        <v>2</v>
      </c>
      <c r="BD9" s="268">
        <v>90</v>
      </c>
      <c r="BE9" s="194">
        <v>16</v>
      </c>
      <c r="BF9" s="194">
        <v>74</v>
      </c>
      <c r="BG9" s="194">
        <v>17</v>
      </c>
      <c r="BH9" s="194"/>
      <c r="BI9" s="194"/>
      <c r="BJ9" s="183">
        <v>1</v>
      </c>
      <c r="BK9" s="185">
        <f t="shared" si="3"/>
        <v>3</v>
      </c>
      <c r="BL9" s="35"/>
      <c r="BM9" s="190">
        <f t="shared" si="4"/>
        <v>3</v>
      </c>
      <c r="BN9" s="191">
        <f t="shared" si="5"/>
        <v>94.333333333333329</v>
      </c>
      <c r="BO9" s="192">
        <f t="shared" si="6"/>
        <v>17.866666666666664</v>
      </c>
      <c r="BQ9" s="163"/>
      <c r="BR9" s="244"/>
      <c r="BS9" s="245"/>
      <c r="BT9" s="198"/>
      <c r="BU9" s="164"/>
      <c r="BV9"/>
    </row>
    <row r="10" spans="1:76" s="33" customFormat="1" ht="19.5" customHeight="1">
      <c r="A10" s="177">
        <v>7</v>
      </c>
      <c r="B10" s="7" t="s">
        <v>130</v>
      </c>
      <c r="C10" s="7" t="s">
        <v>131</v>
      </c>
      <c r="D10" s="7" t="s">
        <v>132</v>
      </c>
      <c r="E10" s="179" t="s">
        <v>185</v>
      </c>
      <c r="F10" s="211"/>
      <c r="G10" s="181"/>
      <c r="H10" s="199">
        <v>98</v>
      </c>
      <c r="I10" s="183">
        <v>22</v>
      </c>
      <c r="J10" s="183">
        <v>76</v>
      </c>
      <c r="K10" s="183"/>
      <c r="L10" s="183"/>
      <c r="M10" s="183"/>
      <c r="N10" s="183">
        <v>4</v>
      </c>
      <c r="O10" s="184"/>
      <c r="P10" s="199"/>
      <c r="Q10" s="183"/>
      <c r="R10" s="183"/>
      <c r="S10" s="183"/>
      <c r="T10" s="183"/>
      <c r="U10" s="183"/>
      <c r="V10" s="183"/>
      <c r="W10" s="184">
        <f t="shared" si="0"/>
        <v>4</v>
      </c>
      <c r="X10" s="268"/>
      <c r="Y10" s="194"/>
      <c r="Z10" s="194"/>
      <c r="AA10" s="194"/>
      <c r="AB10" s="194"/>
      <c r="AC10" s="194"/>
      <c r="AD10" s="194"/>
      <c r="AE10" s="267">
        <f t="shared" si="1"/>
        <v>4</v>
      </c>
      <c r="AF10" s="246">
        <v>105</v>
      </c>
      <c r="AG10" s="194">
        <v>22</v>
      </c>
      <c r="AH10" s="194">
        <v>83</v>
      </c>
      <c r="AI10" s="194"/>
      <c r="AJ10" s="194"/>
      <c r="AK10" s="194"/>
      <c r="AL10" s="194">
        <v>1</v>
      </c>
      <c r="AM10" s="267">
        <v>5</v>
      </c>
      <c r="AN10" s="246">
        <v>96</v>
      </c>
      <c r="AO10" s="194">
        <v>22</v>
      </c>
      <c r="AP10" s="194">
        <v>74</v>
      </c>
      <c r="AQ10" s="185"/>
      <c r="AR10" s="185"/>
      <c r="AS10" s="185"/>
      <c r="AT10" s="194">
        <v>1</v>
      </c>
      <c r="AU10" s="267">
        <f t="shared" si="2"/>
        <v>6</v>
      </c>
      <c r="AV10" s="188">
        <v>105</v>
      </c>
      <c r="AW10" s="185">
        <v>22</v>
      </c>
      <c r="AX10" s="185">
        <v>83</v>
      </c>
      <c r="AY10" s="185"/>
      <c r="AZ10" s="185"/>
      <c r="BA10" s="185"/>
      <c r="BB10" s="185">
        <v>1</v>
      </c>
      <c r="BC10" s="185">
        <v>7</v>
      </c>
      <c r="BD10" s="187">
        <v>95</v>
      </c>
      <c r="BE10" s="185">
        <v>22</v>
      </c>
      <c r="BF10" s="185">
        <v>73</v>
      </c>
      <c r="BG10" s="188"/>
      <c r="BH10" s="185"/>
      <c r="BI10" s="185"/>
      <c r="BJ10" s="185">
        <v>1</v>
      </c>
      <c r="BK10" s="185">
        <f t="shared" si="3"/>
        <v>8</v>
      </c>
      <c r="BL10" s="210"/>
      <c r="BM10" s="190">
        <f t="shared" si="4"/>
        <v>5</v>
      </c>
      <c r="BN10" s="191">
        <f t="shared" si="5"/>
        <v>99.8</v>
      </c>
      <c r="BO10" s="192">
        <f t="shared" si="6"/>
        <v>22.24</v>
      </c>
      <c r="BQ10" s="34"/>
      <c r="BR10" s="34"/>
    </row>
    <row r="11" spans="1:76" s="176" customFormat="1" ht="19.5" customHeight="1">
      <c r="A11" s="177">
        <v>8</v>
      </c>
      <c r="B11" s="178" t="s">
        <v>158</v>
      </c>
      <c r="C11" s="178" t="s">
        <v>159</v>
      </c>
      <c r="D11" s="178" t="s">
        <v>161</v>
      </c>
      <c r="E11" s="194">
        <v>27</v>
      </c>
      <c r="F11" s="180"/>
      <c r="G11" s="181"/>
      <c r="H11" s="182">
        <v>103</v>
      </c>
      <c r="I11" s="194">
        <v>27</v>
      </c>
      <c r="J11" s="194">
        <v>76</v>
      </c>
      <c r="K11" s="194"/>
      <c r="L11" s="194"/>
      <c r="M11" s="194"/>
      <c r="N11" s="194">
        <v>3</v>
      </c>
      <c r="O11" s="194"/>
      <c r="P11" s="182">
        <v>108</v>
      </c>
      <c r="Q11" s="194">
        <v>27</v>
      </c>
      <c r="R11" s="194">
        <v>81</v>
      </c>
      <c r="S11" s="194"/>
      <c r="T11" s="194"/>
      <c r="U11" s="194"/>
      <c r="V11" s="194">
        <v>1</v>
      </c>
      <c r="W11" s="184">
        <f t="shared" si="0"/>
        <v>4</v>
      </c>
      <c r="X11" s="246"/>
      <c r="Y11" s="212"/>
      <c r="Z11" s="194"/>
      <c r="AA11" s="194"/>
      <c r="AB11" s="194"/>
      <c r="AC11" s="194"/>
      <c r="AD11" s="194"/>
      <c r="AE11" s="267">
        <f t="shared" si="1"/>
        <v>4</v>
      </c>
      <c r="AF11" s="246">
        <v>97</v>
      </c>
      <c r="AG11" s="194">
        <v>27</v>
      </c>
      <c r="AH11" s="194">
        <v>70</v>
      </c>
      <c r="AI11" s="194"/>
      <c r="AJ11" s="194"/>
      <c r="AK11" s="194"/>
      <c r="AL11" s="194">
        <v>8</v>
      </c>
      <c r="AM11" s="267">
        <v>12</v>
      </c>
      <c r="AN11" s="246">
        <v>99</v>
      </c>
      <c r="AO11" s="194">
        <v>27</v>
      </c>
      <c r="AP11" s="194">
        <v>72</v>
      </c>
      <c r="AQ11" s="185">
        <v>10</v>
      </c>
      <c r="AR11" s="185">
        <v>3</v>
      </c>
      <c r="AS11" s="185"/>
      <c r="AT11" s="194">
        <v>4</v>
      </c>
      <c r="AU11" s="267">
        <f t="shared" si="2"/>
        <v>16</v>
      </c>
      <c r="AV11" s="188"/>
      <c r="AW11" s="185"/>
      <c r="AX11" s="185"/>
      <c r="AY11" s="185"/>
      <c r="AZ11" s="185"/>
      <c r="BA11" s="185"/>
      <c r="BB11" s="185"/>
      <c r="BC11" s="185">
        <v>16</v>
      </c>
      <c r="BD11" s="187">
        <v>106</v>
      </c>
      <c r="BE11" s="185">
        <v>27</v>
      </c>
      <c r="BF11" s="185">
        <v>79</v>
      </c>
      <c r="BG11" s="185"/>
      <c r="BH11" s="185"/>
      <c r="BI11" s="185"/>
      <c r="BJ11" s="185">
        <v>1</v>
      </c>
      <c r="BK11" s="185">
        <f t="shared" si="3"/>
        <v>17</v>
      </c>
      <c r="BL11" s="213"/>
      <c r="BM11" s="190">
        <f t="shared" si="4"/>
        <v>5</v>
      </c>
      <c r="BN11" s="191">
        <f t="shared" si="5"/>
        <v>102.6</v>
      </c>
      <c r="BO11" s="192">
        <f t="shared" si="6"/>
        <v>24.479999999999997</v>
      </c>
      <c r="BP11" s="198"/>
      <c r="BQ11" s="164"/>
    </row>
    <row r="12" spans="1:76" s="33" customFormat="1" ht="19.5" customHeight="1">
      <c r="A12" s="177">
        <v>9</v>
      </c>
      <c r="B12" s="7" t="s">
        <v>321</v>
      </c>
      <c r="C12" s="7" t="s">
        <v>506</v>
      </c>
      <c r="D12" s="7" t="s">
        <v>522</v>
      </c>
      <c r="E12" s="179"/>
      <c r="F12" s="180" t="s">
        <v>523</v>
      </c>
      <c r="G12" s="214"/>
      <c r="H12" s="199">
        <v>127</v>
      </c>
      <c r="I12" s="183"/>
      <c r="J12" s="183"/>
      <c r="K12" s="183"/>
      <c r="L12" s="183"/>
      <c r="M12" s="183"/>
      <c r="N12" s="183">
        <v>1</v>
      </c>
      <c r="O12" s="184"/>
      <c r="P12" s="199"/>
      <c r="Q12" s="183"/>
      <c r="R12" s="183"/>
      <c r="S12" s="183"/>
      <c r="T12" s="183"/>
      <c r="U12" s="183"/>
      <c r="V12" s="183"/>
      <c r="W12" s="184">
        <f t="shared" si="0"/>
        <v>1</v>
      </c>
      <c r="X12" s="268">
        <v>114</v>
      </c>
      <c r="Y12" s="212"/>
      <c r="Z12" s="194"/>
      <c r="AA12" s="194"/>
      <c r="AB12" s="194"/>
      <c r="AC12" s="194"/>
      <c r="AD12" s="194">
        <v>1</v>
      </c>
      <c r="AE12" s="267">
        <f t="shared" si="1"/>
        <v>2</v>
      </c>
      <c r="AF12" s="268">
        <v>120</v>
      </c>
      <c r="AG12" s="194">
        <v>32</v>
      </c>
      <c r="AH12" s="194">
        <v>88</v>
      </c>
      <c r="AI12" s="194"/>
      <c r="AJ12" s="194"/>
      <c r="AK12" s="194"/>
      <c r="AL12" s="194">
        <v>1</v>
      </c>
      <c r="AM12" s="267">
        <v>3</v>
      </c>
      <c r="AN12" s="268">
        <v>109</v>
      </c>
      <c r="AO12" s="194">
        <v>32</v>
      </c>
      <c r="AP12" s="194">
        <v>77</v>
      </c>
      <c r="AQ12" s="185"/>
      <c r="AR12" s="185"/>
      <c r="AS12" s="185"/>
      <c r="AT12" s="194">
        <v>1</v>
      </c>
      <c r="AU12" s="267">
        <f t="shared" si="2"/>
        <v>4</v>
      </c>
      <c r="AV12" s="188"/>
      <c r="AW12" s="185"/>
      <c r="AX12" s="185"/>
      <c r="AY12" s="185"/>
      <c r="AZ12" s="185"/>
      <c r="BA12" s="185"/>
      <c r="BB12" s="185"/>
      <c r="BC12" s="185">
        <v>4</v>
      </c>
      <c r="BD12" s="187">
        <v>102</v>
      </c>
      <c r="BE12" s="185">
        <v>32</v>
      </c>
      <c r="BF12" s="185">
        <v>70</v>
      </c>
      <c r="BG12" s="188"/>
      <c r="BH12" s="185"/>
      <c r="BI12" s="185"/>
      <c r="BJ12" s="185">
        <v>10</v>
      </c>
      <c r="BK12" s="185">
        <f t="shared" si="3"/>
        <v>14</v>
      </c>
      <c r="BL12" s="210"/>
      <c r="BM12" s="190">
        <f t="shared" si="4"/>
        <v>5</v>
      </c>
      <c r="BN12" s="191">
        <f t="shared" si="5"/>
        <v>114.4</v>
      </c>
      <c r="BO12" s="192">
        <f t="shared" si="6"/>
        <v>33.920000000000009</v>
      </c>
      <c r="BQ12" s="34"/>
      <c r="BR12" s="34"/>
    </row>
    <row r="13" spans="1:76" s="33" customFormat="1" ht="19.5" customHeight="1">
      <c r="A13" s="177">
        <v>10</v>
      </c>
      <c r="B13" s="7" t="s">
        <v>4</v>
      </c>
      <c r="C13" s="7" t="s">
        <v>133</v>
      </c>
      <c r="D13" s="7" t="s">
        <v>5</v>
      </c>
      <c r="E13" s="194">
        <v>10</v>
      </c>
      <c r="F13" s="183"/>
      <c r="G13" s="215"/>
      <c r="H13" s="182">
        <v>92</v>
      </c>
      <c r="I13" s="183">
        <v>10</v>
      </c>
      <c r="J13" s="183">
        <v>82</v>
      </c>
      <c r="K13" s="183">
        <v>15</v>
      </c>
      <c r="L13" s="183"/>
      <c r="M13" s="183"/>
      <c r="N13" s="183">
        <v>1</v>
      </c>
      <c r="O13" s="184"/>
      <c r="P13" s="182">
        <v>88</v>
      </c>
      <c r="Q13" s="183">
        <v>10</v>
      </c>
      <c r="R13" s="183">
        <v>78</v>
      </c>
      <c r="S13" s="183"/>
      <c r="T13" s="183"/>
      <c r="U13" s="183"/>
      <c r="V13" s="183">
        <v>1</v>
      </c>
      <c r="W13" s="184">
        <f t="shared" si="0"/>
        <v>2</v>
      </c>
      <c r="X13" s="246">
        <v>87</v>
      </c>
      <c r="Y13" s="212">
        <v>10</v>
      </c>
      <c r="Z13" s="194">
        <v>77</v>
      </c>
      <c r="AA13" s="194">
        <v>1</v>
      </c>
      <c r="AB13" s="194"/>
      <c r="AC13" s="194" t="s">
        <v>494</v>
      </c>
      <c r="AD13" s="194">
        <v>1</v>
      </c>
      <c r="AE13" s="267">
        <f t="shared" si="1"/>
        <v>3</v>
      </c>
      <c r="AF13" s="246">
        <v>84</v>
      </c>
      <c r="AG13" s="194">
        <v>10</v>
      </c>
      <c r="AH13" s="194">
        <v>74</v>
      </c>
      <c r="AI13" s="194">
        <v>9</v>
      </c>
      <c r="AJ13" s="194"/>
      <c r="AK13" s="194" t="s">
        <v>609</v>
      </c>
      <c r="AL13" s="194">
        <v>1</v>
      </c>
      <c r="AM13" s="267">
        <v>4</v>
      </c>
      <c r="AN13" s="246">
        <v>92</v>
      </c>
      <c r="AO13" s="194">
        <v>10</v>
      </c>
      <c r="AP13" s="194">
        <v>82</v>
      </c>
      <c r="AQ13" s="185" t="s">
        <v>631</v>
      </c>
      <c r="AR13" s="185"/>
      <c r="AS13" s="185"/>
      <c r="AT13" s="194">
        <v>1</v>
      </c>
      <c r="AU13" s="267">
        <f t="shared" si="2"/>
        <v>5</v>
      </c>
      <c r="AV13" s="188">
        <v>92</v>
      </c>
      <c r="AW13" s="185">
        <v>10</v>
      </c>
      <c r="AX13" s="185">
        <v>82</v>
      </c>
      <c r="AY13" s="185">
        <v>5</v>
      </c>
      <c r="AZ13" s="185"/>
      <c r="BA13" s="185"/>
      <c r="BB13" s="185">
        <v>1</v>
      </c>
      <c r="BC13" s="185">
        <v>6</v>
      </c>
      <c r="BD13" s="187">
        <v>87</v>
      </c>
      <c r="BE13" s="185">
        <v>10</v>
      </c>
      <c r="BF13" s="185">
        <v>77</v>
      </c>
      <c r="BG13" s="188"/>
      <c r="BH13" s="185"/>
      <c r="BI13" s="185"/>
      <c r="BJ13" s="185">
        <v>1</v>
      </c>
      <c r="BK13" s="185">
        <f t="shared" si="3"/>
        <v>7</v>
      </c>
      <c r="BL13" s="210"/>
      <c r="BM13" s="313">
        <f t="shared" si="4"/>
        <v>7</v>
      </c>
      <c r="BN13" s="191">
        <f t="shared" si="5"/>
        <v>88.857142857142861</v>
      </c>
      <c r="BO13" s="192">
        <f t="shared" si="6"/>
        <v>13.485714285714289</v>
      </c>
      <c r="BQ13" s="34"/>
      <c r="BR13" s="34"/>
    </row>
    <row r="14" spans="1:76" s="33" customFormat="1" ht="19.5" customHeight="1">
      <c r="A14" s="177">
        <v>11</v>
      </c>
      <c r="B14" s="7" t="s">
        <v>134</v>
      </c>
      <c r="C14" s="7" t="s">
        <v>135</v>
      </c>
      <c r="D14" s="7" t="s">
        <v>68</v>
      </c>
      <c r="E14" s="48" t="s">
        <v>186</v>
      </c>
      <c r="F14" s="216"/>
      <c r="G14" s="181"/>
      <c r="H14" s="182">
        <v>107</v>
      </c>
      <c r="I14" s="183">
        <v>27</v>
      </c>
      <c r="J14" s="183">
        <v>80</v>
      </c>
      <c r="K14" s="183"/>
      <c r="L14" s="183"/>
      <c r="M14" s="183"/>
      <c r="N14" s="183">
        <v>1</v>
      </c>
      <c r="O14" s="184"/>
      <c r="P14" s="182">
        <v>109</v>
      </c>
      <c r="Q14" s="183">
        <v>27</v>
      </c>
      <c r="R14" s="183">
        <v>82</v>
      </c>
      <c r="S14" s="183"/>
      <c r="T14" s="183"/>
      <c r="U14" s="183"/>
      <c r="V14" s="183">
        <v>1</v>
      </c>
      <c r="W14" s="184">
        <f t="shared" si="0"/>
        <v>2</v>
      </c>
      <c r="X14" s="246">
        <v>101</v>
      </c>
      <c r="Y14" s="212">
        <v>27</v>
      </c>
      <c r="Z14" s="194">
        <v>74</v>
      </c>
      <c r="AA14" s="194"/>
      <c r="AB14" s="194"/>
      <c r="AC14" s="194"/>
      <c r="AD14" s="194">
        <v>3</v>
      </c>
      <c r="AE14" s="267">
        <f t="shared" si="1"/>
        <v>5</v>
      </c>
      <c r="AF14" s="246">
        <v>109</v>
      </c>
      <c r="AG14" s="194">
        <v>27</v>
      </c>
      <c r="AH14" s="194">
        <v>82</v>
      </c>
      <c r="AI14" s="194"/>
      <c r="AJ14" s="194"/>
      <c r="AK14" s="194"/>
      <c r="AL14" s="194">
        <v>1</v>
      </c>
      <c r="AM14" s="267">
        <v>6</v>
      </c>
      <c r="AN14" s="246">
        <v>103</v>
      </c>
      <c r="AO14" s="194">
        <v>27</v>
      </c>
      <c r="AP14" s="194">
        <v>76</v>
      </c>
      <c r="AQ14" s="185"/>
      <c r="AR14" s="185"/>
      <c r="AS14" s="185"/>
      <c r="AT14" s="194">
        <v>1</v>
      </c>
      <c r="AU14" s="267">
        <f t="shared" si="2"/>
        <v>7</v>
      </c>
      <c r="AV14" s="188">
        <v>98</v>
      </c>
      <c r="AW14" s="185">
        <v>27</v>
      </c>
      <c r="AX14" s="185">
        <v>71</v>
      </c>
      <c r="AY14" s="185"/>
      <c r="AZ14" s="185"/>
      <c r="BA14" s="185"/>
      <c r="BB14" s="185">
        <v>8</v>
      </c>
      <c r="BC14" s="185">
        <v>15</v>
      </c>
      <c r="BD14" s="187">
        <v>95</v>
      </c>
      <c r="BE14" s="185">
        <v>27</v>
      </c>
      <c r="BF14" s="309">
        <v>68</v>
      </c>
      <c r="BG14" s="188"/>
      <c r="BH14" s="185"/>
      <c r="BI14" s="185"/>
      <c r="BJ14" s="185">
        <v>18</v>
      </c>
      <c r="BK14" s="185">
        <f t="shared" si="3"/>
        <v>33</v>
      </c>
      <c r="BL14" s="189"/>
      <c r="BM14" s="313">
        <f t="shared" si="4"/>
        <v>7</v>
      </c>
      <c r="BN14" s="191">
        <f t="shared" si="5"/>
        <v>103.14285714285714</v>
      </c>
      <c r="BO14" s="192">
        <f t="shared" si="6"/>
        <v>24.914285714285711</v>
      </c>
      <c r="BQ14" s="34"/>
      <c r="BR14" s="34"/>
    </row>
    <row r="15" spans="1:76" s="33" customFormat="1" ht="19.5" customHeight="1">
      <c r="A15" s="177">
        <v>12</v>
      </c>
      <c r="B15" s="7" t="s">
        <v>328</v>
      </c>
      <c r="C15" s="7" t="s">
        <v>329</v>
      </c>
      <c r="D15" s="7" t="s">
        <v>152</v>
      </c>
      <c r="E15" s="48"/>
      <c r="F15" s="216" t="s">
        <v>486</v>
      </c>
      <c r="G15" s="181"/>
      <c r="H15" s="182">
        <v>106</v>
      </c>
      <c r="I15" s="183"/>
      <c r="J15" s="183"/>
      <c r="K15" s="183"/>
      <c r="L15" s="183"/>
      <c r="M15" s="183"/>
      <c r="N15" s="183">
        <v>1</v>
      </c>
      <c r="O15" s="184"/>
      <c r="P15" s="182">
        <v>108</v>
      </c>
      <c r="Q15" s="183"/>
      <c r="R15" s="183"/>
      <c r="S15" s="183"/>
      <c r="T15" s="183"/>
      <c r="U15" s="183"/>
      <c r="V15" s="183">
        <v>1</v>
      </c>
      <c r="W15" s="184">
        <f t="shared" si="0"/>
        <v>2</v>
      </c>
      <c r="X15" s="246">
        <v>98</v>
      </c>
      <c r="Y15" s="212">
        <v>23</v>
      </c>
      <c r="Z15" s="194">
        <v>75</v>
      </c>
      <c r="AA15" s="194"/>
      <c r="AB15" s="194"/>
      <c r="AC15" s="194"/>
      <c r="AD15" s="194">
        <v>1</v>
      </c>
      <c r="AE15" s="267">
        <f t="shared" si="1"/>
        <v>3</v>
      </c>
      <c r="AF15" s="246"/>
      <c r="AG15" s="194"/>
      <c r="AH15" s="194"/>
      <c r="AI15" s="194"/>
      <c r="AJ15" s="194"/>
      <c r="AK15" s="194"/>
      <c r="AL15" s="194"/>
      <c r="AM15" s="267">
        <v>3</v>
      </c>
      <c r="AN15" s="246">
        <v>93</v>
      </c>
      <c r="AO15" s="194">
        <v>23</v>
      </c>
      <c r="AP15" s="194">
        <v>70</v>
      </c>
      <c r="AQ15" s="185"/>
      <c r="AR15" s="185"/>
      <c r="AS15" s="185" t="s">
        <v>628</v>
      </c>
      <c r="AT15" s="194">
        <v>8</v>
      </c>
      <c r="AU15" s="267">
        <f t="shared" si="2"/>
        <v>11</v>
      </c>
      <c r="AV15" s="188"/>
      <c r="AW15" s="185"/>
      <c r="AX15" s="185"/>
      <c r="AY15" s="185"/>
      <c r="AZ15" s="185"/>
      <c r="BA15" s="185"/>
      <c r="BB15" s="185"/>
      <c r="BC15" s="185">
        <v>11</v>
      </c>
      <c r="BD15" s="187">
        <v>99</v>
      </c>
      <c r="BE15" s="185">
        <v>23</v>
      </c>
      <c r="BF15" s="185">
        <v>76</v>
      </c>
      <c r="BG15" s="188"/>
      <c r="BH15" s="185"/>
      <c r="BI15" s="185"/>
      <c r="BJ15" s="185">
        <v>1</v>
      </c>
      <c r="BK15" s="185">
        <f t="shared" si="3"/>
        <v>12</v>
      </c>
      <c r="BL15" s="189"/>
      <c r="BM15" s="190">
        <f t="shared" si="4"/>
        <v>5</v>
      </c>
      <c r="BN15" s="191">
        <f t="shared" si="5"/>
        <v>100.8</v>
      </c>
      <c r="BO15" s="192">
        <f t="shared" si="6"/>
        <v>23.04</v>
      </c>
      <c r="BQ15" s="34"/>
      <c r="BR15" s="34"/>
    </row>
    <row r="16" spans="1:76" s="33" customFormat="1" ht="19.5" customHeight="1">
      <c r="A16" s="177">
        <v>13</v>
      </c>
      <c r="B16" s="7" t="s">
        <v>322</v>
      </c>
      <c r="C16" s="7" t="s">
        <v>323</v>
      </c>
      <c r="D16" s="7" t="s">
        <v>633</v>
      </c>
      <c r="E16" s="48"/>
      <c r="F16" s="216" t="s">
        <v>657</v>
      </c>
      <c r="G16" s="181"/>
      <c r="H16" s="182">
        <v>120</v>
      </c>
      <c r="I16" s="183"/>
      <c r="J16" s="183"/>
      <c r="K16" s="183"/>
      <c r="L16" s="183"/>
      <c r="M16" s="183"/>
      <c r="N16" s="183">
        <v>1</v>
      </c>
      <c r="O16" s="184"/>
      <c r="P16" s="182">
        <v>119</v>
      </c>
      <c r="Q16" s="183"/>
      <c r="R16" s="183"/>
      <c r="S16" s="183"/>
      <c r="T16" s="183"/>
      <c r="U16" s="183"/>
      <c r="V16" s="183">
        <v>1</v>
      </c>
      <c r="W16" s="184">
        <f t="shared" si="0"/>
        <v>2</v>
      </c>
      <c r="X16" s="246">
        <v>120</v>
      </c>
      <c r="Y16" s="212">
        <v>31</v>
      </c>
      <c r="Z16" s="194">
        <v>89</v>
      </c>
      <c r="AA16" s="194"/>
      <c r="AB16" s="194"/>
      <c r="AC16" s="194"/>
      <c r="AD16" s="194">
        <v>1</v>
      </c>
      <c r="AE16" s="267">
        <f t="shared" si="1"/>
        <v>3</v>
      </c>
      <c r="AF16" s="246">
        <v>126</v>
      </c>
      <c r="AG16" s="194">
        <v>31</v>
      </c>
      <c r="AH16" s="194">
        <v>95</v>
      </c>
      <c r="AI16" s="194"/>
      <c r="AJ16" s="194"/>
      <c r="AK16" s="194"/>
      <c r="AL16" s="194">
        <v>1</v>
      </c>
      <c r="AM16" s="267">
        <v>4</v>
      </c>
      <c r="AN16" s="246">
        <v>117</v>
      </c>
      <c r="AO16" s="194">
        <v>33</v>
      </c>
      <c r="AP16" s="194">
        <v>84</v>
      </c>
      <c r="AQ16" s="185"/>
      <c r="AR16" s="185"/>
      <c r="AS16" s="185"/>
      <c r="AT16" s="194">
        <v>1</v>
      </c>
      <c r="AU16" s="267">
        <f t="shared" si="2"/>
        <v>5</v>
      </c>
      <c r="AV16" s="188">
        <v>127</v>
      </c>
      <c r="AW16" s="185">
        <v>33</v>
      </c>
      <c r="AX16" s="185">
        <v>94</v>
      </c>
      <c r="AY16" s="185"/>
      <c r="AZ16" s="185"/>
      <c r="BA16" s="185"/>
      <c r="BB16" s="185">
        <v>1</v>
      </c>
      <c r="BC16" s="185">
        <v>6</v>
      </c>
      <c r="BD16" s="187">
        <v>120</v>
      </c>
      <c r="BE16" s="185">
        <v>33</v>
      </c>
      <c r="BF16" s="185">
        <v>87</v>
      </c>
      <c r="BG16" s="188"/>
      <c r="BH16" s="185"/>
      <c r="BI16" s="185"/>
      <c r="BJ16" s="185">
        <v>1</v>
      </c>
      <c r="BK16" s="185">
        <f t="shared" si="3"/>
        <v>7</v>
      </c>
      <c r="BL16" s="189"/>
      <c r="BM16" s="313">
        <f t="shared" si="4"/>
        <v>7</v>
      </c>
      <c r="BN16" s="191">
        <f t="shared" si="5"/>
        <v>121.28571428571429</v>
      </c>
      <c r="BO16" s="192">
        <v>36</v>
      </c>
      <c r="BQ16" s="34"/>
      <c r="BR16" s="34"/>
    </row>
    <row r="17" spans="1:74" ht="19.5" customHeight="1">
      <c r="A17" s="177">
        <v>14</v>
      </c>
      <c r="B17" s="193" t="s">
        <v>660</v>
      </c>
      <c r="C17" s="193" t="s">
        <v>661</v>
      </c>
      <c r="D17" s="193" t="s">
        <v>662</v>
      </c>
      <c r="E17" s="194"/>
      <c r="F17" s="257" t="s">
        <v>726</v>
      </c>
      <c r="G17" s="181"/>
      <c r="H17" s="199"/>
      <c r="I17" s="194"/>
      <c r="J17" s="194"/>
      <c r="K17" s="194"/>
      <c r="L17" s="194"/>
      <c r="M17" s="194"/>
      <c r="N17" s="194"/>
      <c r="O17" s="299"/>
      <c r="P17" s="199"/>
      <c r="Q17" s="194"/>
      <c r="R17" s="194"/>
      <c r="S17" s="194"/>
      <c r="T17" s="194"/>
      <c r="U17" s="194"/>
      <c r="V17" s="194"/>
      <c r="W17" s="267"/>
      <c r="X17" s="199"/>
      <c r="Y17" s="194"/>
      <c r="Z17" s="194"/>
      <c r="AA17" s="194"/>
      <c r="AB17" s="194"/>
      <c r="AC17" s="194"/>
      <c r="AD17" s="194"/>
      <c r="AE17" s="267"/>
      <c r="AF17" s="268">
        <v>102</v>
      </c>
      <c r="AG17" s="194"/>
      <c r="AH17" s="194"/>
      <c r="AI17" s="194">
        <v>8</v>
      </c>
      <c r="AJ17" s="194"/>
      <c r="AK17" s="194"/>
      <c r="AL17" s="194"/>
      <c r="AM17" s="267"/>
      <c r="AN17" s="268"/>
      <c r="AO17" s="194"/>
      <c r="AP17" s="194"/>
      <c r="AQ17" s="194"/>
      <c r="AR17" s="194"/>
      <c r="AS17" s="194"/>
      <c r="AT17" s="194"/>
      <c r="AU17" s="267"/>
      <c r="AV17" s="303">
        <v>100</v>
      </c>
      <c r="AW17" s="304"/>
      <c r="AX17" s="304"/>
      <c r="AY17" s="304"/>
      <c r="AZ17" s="304"/>
      <c r="BA17" s="304">
        <v>1</v>
      </c>
      <c r="BB17" s="304">
        <v>1</v>
      </c>
      <c r="BC17" s="267">
        <v>2</v>
      </c>
      <c r="BD17" s="268">
        <v>96</v>
      </c>
      <c r="BE17" s="194">
        <v>19</v>
      </c>
      <c r="BF17" s="194">
        <v>77</v>
      </c>
      <c r="BG17" s="194"/>
      <c r="BH17" s="194"/>
      <c r="BI17" s="194"/>
      <c r="BJ17" s="183">
        <v>1</v>
      </c>
      <c r="BK17" s="185">
        <f t="shared" si="3"/>
        <v>3</v>
      </c>
      <c r="BL17" s="35"/>
      <c r="BM17" s="314">
        <f t="shared" ref="BM17" si="7">COUNT(H17,P17,X17,AF17,AN17,AV17,BD17)</f>
        <v>3</v>
      </c>
      <c r="BN17" s="191">
        <f t="shared" ref="BN17" si="8">IFERROR(AVERAGE(H17,P17,X17,AF17,AN17,AV17,BD17),"-")</f>
        <v>99.333333333333329</v>
      </c>
      <c r="BO17" s="192">
        <f t="shared" ref="BO17" si="9">(BN17-72)*0.8</f>
        <v>21.866666666666664</v>
      </c>
      <c r="BQ17" s="163"/>
      <c r="BR17" s="244"/>
      <c r="BS17" s="245"/>
      <c r="BT17" s="198"/>
      <c r="BU17" s="164"/>
      <c r="BV17"/>
    </row>
    <row r="18" spans="1:74" s="33" customFormat="1" ht="19.5" customHeight="1">
      <c r="A18" s="177">
        <v>15</v>
      </c>
      <c r="B18" s="7" t="s">
        <v>6</v>
      </c>
      <c r="C18" s="7" t="s">
        <v>7</v>
      </c>
      <c r="D18" s="7" t="s">
        <v>632</v>
      </c>
      <c r="E18" s="179" t="s">
        <v>187</v>
      </c>
      <c r="F18" s="217"/>
      <c r="G18" s="214"/>
      <c r="H18" s="182">
        <v>111</v>
      </c>
      <c r="I18" s="183">
        <v>29</v>
      </c>
      <c r="J18" s="183">
        <v>82</v>
      </c>
      <c r="K18" s="183"/>
      <c r="L18" s="183"/>
      <c r="M18" s="183"/>
      <c r="N18" s="183">
        <v>1</v>
      </c>
      <c r="O18" s="184"/>
      <c r="P18" s="182">
        <v>99</v>
      </c>
      <c r="Q18" s="183">
        <v>29</v>
      </c>
      <c r="R18" s="183">
        <v>70</v>
      </c>
      <c r="S18" s="183"/>
      <c r="T18" s="183"/>
      <c r="U18" s="183"/>
      <c r="V18" s="183">
        <v>12</v>
      </c>
      <c r="W18" s="184">
        <f t="shared" si="0"/>
        <v>13</v>
      </c>
      <c r="X18" s="246">
        <v>114</v>
      </c>
      <c r="Y18" s="212">
        <v>29</v>
      </c>
      <c r="Z18" s="194">
        <v>85</v>
      </c>
      <c r="AA18" s="194"/>
      <c r="AB18" s="194"/>
      <c r="AC18" s="194"/>
      <c r="AD18" s="194">
        <v>1</v>
      </c>
      <c r="AE18" s="267">
        <f t="shared" si="1"/>
        <v>14</v>
      </c>
      <c r="AF18" s="246">
        <v>107</v>
      </c>
      <c r="AG18" s="194">
        <v>29</v>
      </c>
      <c r="AH18" s="194">
        <v>78</v>
      </c>
      <c r="AI18" s="194"/>
      <c r="AJ18" s="194"/>
      <c r="AK18" s="194"/>
      <c r="AL18" s="194">
        <v>1</v>
      </c>
      <c r="AM18" s="267">
        <v>15</v>
      </c>
      <c r="AN18" s="246">
        <v>106</v>
      </c>
      <c r="AO18" s="194">
        <v>29</v>
      </c>
      <c r="AP18" s="194">
        <v>77</v>
      </c>
      <c r="AQ18" s="185"/>
      <c r="AR18" s="185"/>
      <c r="AS18" s="185"/>
      <c r="AT18" s="194">
        <v>1</v>
      </c>
      <c r="AU18" s="267">
        <f t="shared" si="2"/>
        <v>16</v>
      </c>
      <c r="AV18" s="188">
        <v>99</v>
      </c>
      <c r="AW18" s="185">
        <v>29</v>
      </c>
      <c r="AX18" s="185">
        <v>70</v>
      </c>
      <c r="AY18" s="185"/>
      <c r="AZ18" s="185"/>
      <c r="BA18" s="185"/>
      <c r="BB18" s="185">
        <v>11</v>
      </c>
      <c r="BC18" s="185">
        <v>27</v>
      </c>
      <c r="BD18" s="187">
        <v>97</v>
      </c>
      <c r="BE18" s="185">
        <v>29</v>
      </c>
      <c r="BF18" s="338">
        <v>68</v>
      </c>
      <c r="BG18" s="188"/>
      <c r="BH18" s="185"/>
      <c r="BI18" s="185"/>
      <c r="BJ18" s="185">
        <v>15</v>
      </c>
      <c r="BK18" s="185">
        <f t="shared" si="3"/>
        <v>42</v>
      </c>
      <c r="BL18" s="210"/>
      <c r="BM18" s="313">
        <f t="shared" si="4"/>
        <v>7</v>
      </c>
      <c r="BN18" s="191">
        <f t="shared" si="5"/>
        <v>104.71428571428571</v>
      </c>
      <c r="BO18" s="192">
        <f t="shared" si="6"/>
        <v>26.171428571428567</v>
      </c>
      <c r="BQ18" s="34"/>
      <c r="BR18" s="34"/>
    </row>
    <row r="19" spans="1:74" s="33" customFormat="1" ht="19.5" customHeight="1">
      <c r="A19" s="177">
        <v>16</v>
      </c>
      <c r="B19" s="178" t="s">
        <v>340</v>
      </c>
      <c r="C19" s="178" t="s">
        <v>169</v>
      </c>
      <c r="D19" s="7" t="s">
        <v>170</v>
      </c>
      <c r="E19" s="179">
        <v>36</v>
      </c>
      <c r="F19" s="211" t="s">
        <v>524</v>
      </c>
      <c r="G19" s="181"/>
      <c r="H19" s="199">
        <v>126</v>
      </c>
      <c r="I19" s="183">
        <v>36</v>
      </c>
      <c r="J19" s="183">
        <v>90</v>
      </c>
      <c r="K19" s="183"/>
      <c r="L19" s="183"/>
      <c r="M19" s="183"/>
      <c r="N19" s="183">
        <v>1</v>
      </c>
      <c r="O19" s="184"/>
      <c r="P19" s="199">
        <v>110</v>
      </c>
      <c r="Q19" s="183">
        <v>36</v>
      </c>
      <c r="R19" s="183">
        <v>74</v>
      </c>
      <c r="S19" s="183"/>
      <c r="T19" s="183"/>
      <c r="U19" s="183" t="s">
        <v>368</v>
      </c>
      <c r="V19" s="183">
        <v>6</v>
      </c>
      <c r="W19" s="184">
        <f t="shared" si="0"/>
        <v>7</v>
      </c>
      <c r="X19" s="292">
        <v>106</v>
      </c>
      <c r="Y19" s="195">
        <v>36</v>
      </c>
      <c r="Z19" s="276">
        <v>70</v>
      </c>
      <c r="AA19" s="195"/>
      <c r="AB19" s="195"/>
      <c r="AC19" s="195" t="s">
        <v>500</v>
      </c>
      <c r="AD19" s="292">
        <v>21</v>
      </c>
      <c r="AE19" s="267">
        <f t="shared" si="1"/>
        <v>28</v>
      </c>
      <c r="AF19" s="246">
        <v>111</v>
      </c>
      <c r="AG19" s="194">
        <v>28</v>
      </c>
      <c r="AH19" s="194">
        <v>83</v>
      </c>
      <c r="AI19" s="194"/>
      <c r="AJ19" s="194"/>
      <c r="AK19" s="194"/>
      <c r="AL19" s="194">
        <v>1</v>
      </c>
      <c r="AM19" s="267">
        <v>29</v>
      </c>
      <c r="AN19" s="246">
        <v>105</v>
      </c>
      <c r="AO19" s="287">
        <v>28</v>
      </c>
      <c r="AP19" s="194">
        <v>77</v>
      </c>
      <c r="AQ19" s="185"/>
      <c r="AR19" s="185"/>
      <c r="AS19" s="185"/>
      <c r="AT19" s="194">
        <v>1</v>
      </c>
      <c r="AU19" s="267">
        <f t="shared" si="2"/>
        <v>30</v>
      </c>
      <c r="AV19" s="188">
        <v>111</v>
      </c>
      <c r="AW19" s="185">
        <v>28</v>
      </c>
      <c r="AX19" s="185">
        <v>83</v>
      </c>
      <c r="AY19" s="185"/>
      <c r="AZ19" s="185"/>
      <c r="BA19" s="185" t="s">
        <v>707</v>
      </c>
      <c r="BB19" s="185">
        <v>1</v>
      </c>
      <c r="BC19" s="185">
        <v>31</v>
      </c>
      <c r="BD19" s="187">
        <v>109</v>
      </c>
      <c r="BE19" s="185">
        <v>28</v>
      </c>
      <c r="BF19" s="185">
        <v>81</v>
      </c>
      <c r="BG19" s="188"/>
      <c r="BH19" s="185"/>
      <c r="BI19" s="185"/>
      <c r="BJ19" s="185">
        <v>1</v>
      </c>
      <c r="BK19" s="185">
        <f t="shared" si="3"/>
        <v>32</v>
      </c>
      <c r="BL19" s="189"/>
      <c r="BM19" s="313">
        <f t="shared" si="4"/>
        <v>7</v>
      </c>
      <c r="BN19" s="191">
        <f t="shared" si="5"/>
        <v>111.14285714285714</v>
      </c>
      <c r="BO19" s="192">
        <f>(BN19-72)*0.8*0.8</f>
        <v>25.051428571428573</v>
      </c>
      <c r="BQ19" s="34"/>
      <c r="BR19" s="34"/>
    </row>
    <row r="20" spans="1:74" s="33" customFormat="1" ht="19.5" customHeight="1">
      <c r="A20" s="177">
        <v>17</v>
      </c>
      <c r="B20" s="7" t="s">
        <v>205</v>
      </c>
      <c r="C20" s="7" t="s">
        <v>206</v>
      </c>
      <c r="D20" s="7" t="s">
        <v>207</v>
      </c>
      <c r="E20" s="48"/>
      <c r="F20" s="216" t="s">
        <v>659</v>
      </c>
      <c r="G20" s="214"/>
      <c r="H20" s="182">
        <v>101</v>
      </c>
      <c r="I20" s="183"/>
      <c r="J20" s="183"/>
      <c r="K20" s="183"/>
      <c r="L20" s="183"/>
      <c r="M20" s="183" t="s">
        <v>306</v>
      </c>
      <c r="N20" s="183">
        <v>1</v>
      </c>
      <c r="O20" s="184"/>
      <c r="P20" s="182">
        <v>109</v>
      </c>
      <c r="Q20" s="183"/>
      <c r="R20" s="183"/>
      <c r="S20" s="183"/>
      <c r="T20" s="183"/>
      <c r="U20" s="183"/>
      <c r="V20" s="183">
        <v>1</v>
      </c>
      <c r="W20" s="184">
        <f t="shared" si="0"/>
        <v>2</v>
      </c>
      <c r="X20" s="246">
        <v>112</v>
      </c>
      <c r="Y20" s="212">
        <v>21</v>
      </c>
      <c r="Z20" s="194">
        <v>91</v>
      </c>
      <c r="AA20" s="194"/>
      <c r="AB20" s="194"/>
      <c r="AC20" s="194"/>
      <c r="AD20" s="194">
        <v>1</v>
      </c>
      <c r="AE20" s="267">
        <f t="shared" si="1"/>
        <v>3</v>
      </c>
      <c r="AF20" s="246">
        <v>115</v>
      </c>
      <c r="AG20" s="288">
        <v>22</v>
      </c>
      <c r="AH20" s="194">
        <v>93</v>
      </c>
      <c r="AI20" s="194"/>
      <c r="AJ20" s="194"/>
      <c r="AK20" s="194"/>
      <c r="AL20" s="194">
        <v>1</v>
      </c>
      <c r="AM20" s="267">
        <v>4</v>
      </c>
      <c r="AN20" s="246">
        <v>113</v>
      </c>
      <c r="AO20" s="194">
        <v>23</v>
      </c>
      <c r="AP20" s="194">
        <v>90</v>
      </c>
      <c r="AQ20" s="185"/>
      <c r="AR20" s="185"/>
      <c r="AS20" s="185">
        <v>17</v>
      </c>
      <c r="AT20" s="194">
        <v>1</v>
      </c>
      <c r="AU20" s="267">
        <f t="shared" si="2"/>
        <v>5</v>
      </c>
      <c r="AV20" s="188"/>
      <c r="AW20" s="185"/>
      <c r="AX20" s="185"/>
      <c r="AY20" s="185"/>
      <c r="AZ20" s="185"/>
      <c r="BA20" s="185"/>
      <c r="BB20" s="185"/>
      <c r="BC20" s="185">
        <v>5</v>
      </c>
      <c r="BD20" s="187">
        <v>106</v>
      </c>
      <c r="BE20" s="185">
        <v>24</v>
      </c>
      <c r="BF20" s="185">
        <v>82</v>
      </c>
      <c r="BG20" s="188"/>
      <c r="BH20" s="185"/>
      <c r="BI20" s="185"/>
      <c r="BJ20" s="185">
        <v>1</v>
      </c>
      <c r="BK20" s="185">
        <f t="shared" si="3"/>
        <v>6</v>
      </c>
      <c r="BL20" s="210"/>
      <c r="BM20" s="190">
        <f t="shared" si="4"/>
        <v>6</v>
      </c>
      <c r="BN20" s="191">
        <f t="shared" si="5"/>
        <v>109.33333333333333</v>
      </c>
      <c r="BO20" s="192">
        <f t="shared" si="6"/>
        <v>29.866666666666664</v>
      </c>
      <c r="BQ20" s="34"/>
      <c r="BR20" s="34"/>
    </row>
    <row r="21" spans="1:74" s="33" customFormat="1" ht="19.5" customHeight="1">
      <c r="A21" s="177">
        <v>18</v>
      </c>
      <c r="B21" s="7" t="s">
        <v>160</v>
      </c>
      <c r="C21" s="7" t="s">
        <v>163</v>
      </c>
      <c r="D21" s="7" t="s">
        <v>152</v>
      </c>
      <c r="E21" s="48" t="s">
        <v>191</v>
      </c>
      <c r="F21" s="216"/>
      <c r="G21" s="214"/>
      <c r="H21" s="182">
        <v>105</v>
      </c>
      <c r="I21" s="183">
        <v>30</v>
      </c>
      <c r="J21" s="183">
        <v>75</v>
      </c>
      <c r="K21" s="183"/>
      <c r="L21" s="183"/>
      <c r="M21" s="183">
        <v>8</v>
      </c>
      <c r="N21" s="183">
        <v>7</v>
      </c>
      <c r="O21" s="184"/>
      <c r="P21" s="182">
        <v>108</v>
      </c>
      <c r="Q21" s="183">
        <v>30</v>
      </c>
      <c r="R21" s="183">
        <v>78</v>
      </c>
      <c r="S21" s="183"/>
      <c r="T21" s="183"/>
      <c r="U21" s="183"/>
      <c r="V21" s="183">
        <v>1</v>
      </c>
      <c r="W21" s="184">
        <f t="shared" si="0"/>
        <v>8</v>
      </c>
      <c r="X21" s="246"/>
      <c r="Y21" s="212"/>
      <c r="Z21" s="194"/>
      <c r="AA21" s="194"/>
      <c r="AB21" s="194"/>
      <c r="AC21" s="194"/>
      <c r="AD21" s="194"/>
      <c r="AE21" s="267">
        <f t="shared" si="1"/>
        <v>8</v>
      </c>
      <c r="AF21" s="246"/>
      <c r="AG21" s="194"/>
      <c r="AH21" s="194"/>
      <c r="AI21" s="194"/>
      <c r="AJ21" s="194"/>
      <c r="AK21" s="194"/>
      <c r="AL21" s="194"/>
      <c r="AM21" s="267">
        <v>8</v>
      </c>
      <c r="AN21" s="246">
        <v>113</v>
      </c>
      <c r="AO21" s="194">
        <v>30</v>
      </c>
      <c r="AP21" s="194">
        <v>83</v>
      </c>
      <c r="AQ21" s="185"/>
      <c r="AR21" s="185"/>
      <c r="AS21" s="185"/>
      <c r="AT21" s="194">
        <v>1</v>
      </c>
      <c r="AU21" s="267">
        <f t="shared" si="2"/>
        <v>9</v>
      </c>
      <c r="AV21" s="188"/>
      <c r="AW21" s="185"/>
      <c r="AX21" s="185"/>
      <c r="AY21" s="185"/>
      <c r="AZ21" s="185"/>
      <c r="BA21" s="185"/>
      <c r="BB21" s="185"/>
      <c r="BC21" s="185">
        <v>9</v>
      </c>
      <c r="BD21" s="187">
        <v>101</v>
      </c>
      <c r="BE21" s="185">
        <v>30</v>
      </c>
      <c r="BF21" s="185">
        <v>71</v>
      </c>
      <c r="BG21" s="188" t="s">
        <v>762</v>
      </c>
      <c r="BH21" s="185">
        <v>3</v>
      </c>
      <c r="BI21" s="185"/>
      <c r="BJ21" s="185">
        <v>8</v>
      </c>
      <c r="BK21" s="185">
        <f t="shared" si="3"/>
        <v>17</v>
      </c>
      <c r="BL21" s="210"/>
      <c r="BM21" s="190">
        <f t="shared" si="4"/>
        <v>4</v>
      </c>
      <c r="BN21" s="191">
        <f t="shared" si="5"/>
        <v>106.75</v>
      </c>
      <c r="BO21" s="192">
        <f t="shared" si="6"/>
        <v>27.8</v>
      </c>
      <c r="BQ21" s="34"/>
      <c r="BR21" s="34"/>
    </row>
    <row r="22" spans="1:74" s="33" customFormat="1" ht="19.5" customHeight="1">
      <c r="A22" s="177">
        <v>19</v>
      </c>
      <c r="B22" s="7" t="s">
        <v>318</v>
      </c>
      <c r="C22" s="7" t="s">
        <v>319</v>
      </c>
      <c r="D22" s="7" t="s">
        <v>320</v>
      </c>
      <c r="E22" s="48" t="s">
        <v>487</v>
      </c>
      <c r="F22" s="216"/>
      <c r="G22" s="214"/>
      <c r="H22" s="182">
        <v>98</v>
      </c>
      <c r="I22" s="183">
        <v>15</v>
      </c>
      <c r="J22" s="183">
        <v>83</v>
      </c>
      <c r="K22" s="183"/>
      <c r="L22" s="183"/>
      <c r="M22" s="183"/>
      <c r="N22" s="183">
        <v>1</v>
      </c>
      <c r="O22" s="186"/>
      <c r="P22" s="182">
        <v>90</v>
      </c>
      <c r="Q22" s="183">
        <v>15</v>
      </c>
      <c r="R22" s="183">
        <v>75</v>
      </c>
      <c r="S22" s="183"/>
      <c r="T22" s="183"/>
      <c r="U22" s="183"/>
      <c r="V22" s="183">
        <v>5</v>
      </c>
      <c r="W22" s="184">
        <f t="shared" si="0"/>
        <v>6</v>
      </c>
      <c r="X22" s="246">
        <v>89</v>
      </c>
      <c r="Y22" s="212">
        <v>15</v>
      </c>
      <c r="Z22" s="194">
        <v>74</v>
      </c>
      <c r="AA22" s="194"/>
      <c r="AB22" s="194"/>
      <c r="AC22" s="194"/>
      <c r="AD22" s="194">
        <v>4</v>
      </c>
      <c r="AE22" s="267">
        <f t="shared" si="1"/>
        <v>10</v>
      </c>
      <c r="AF22" s="246">
        <v>87</v>
      </c>
      <c r="AG22" s="194">
        <v>15</v>
      </c>
      <c r="AH22" s="194">
        <v>72</v>
      </c>
      <c r="AI22" s="194">
        <v>11</v>
      </c>
      <c r="AJ22" s="194"/>
      <c r="AK22" s="194"/>
      <c r="AL22" s="194">
        <v>5</v>
      </c>
      <c r="AM22" s="267">
        <v>15</v>
      </c>
      <c r="AN22" s="268">
        <v>88</v>
      </c>
      <c r="AO22" s="194">
        <v>15</v>
      </c>
      <c r="AP22" s="194">
        <v>73</v>
      </c>
      <c r="AQ22" s="185" t="s">
        <v>627</v>
      </c>
      <c r="AR22" s="185"/>
      <c r="AS22" s="185"/>
      <c r="AT22" s="194">
        <v>1</v>
      </c>
      <c r="AU22" s="267">
        <f t="shared" si="2"/>
        <v>16</v>
      </c>
      <c r="AV22" s="188">
        <v>86</v>
      </c>
      <c r="AW22" s="185">
        <v>15</v>
      </c>
      <c r="AX22" s="185">
        <v>71</v>
      </c>
      <c r="AY22" s="185">
        <v>4</v>
      </c>
      <c r="AZ22" s="185"/>
      <c r="BA22" s="185"/>
      <c r="BB22" s="185">
        <v>10</v>
      </c>
      <c r="BC22" s="185">
        <v>26</v>
      </c>
      <c r="BD22" s="187">
        <v>89</v>
      </c>
      <c r="BE22" s="185">
        <v>15</v>
      </c>
      <c r="BF22" s="185">
        <v>74</v>
      </c>
      <c r="BG22" s="188"/>
      <c r="BH22" s="185"/>
      <c r="BI22" s="185"/>
      <c r="BJ22" s="185">
        <v>1</v>
      </c>
      <c r="BK22" s="185">
        <f t="shared" si="3"/>
        <v>27</v>
      </c>
      <c r="BL22" s="210"/>
      <c r="BM22" s="313">
        <f t="shared" si="4"/>
        <v>7</v>
      </c>
      <c r="BN22" s="191">
        <f t="shared" si="5"/>
        <v>89.571428571428569</v>
      </c>
      <c r="BO22" s="192">
        <f t="shared" si="6"/>
        <v>14.057142857142857</v>
      </c>
      <c r="BQ22" s="34"/>
      <c r="BR22" s="34"/>
    </row>
    <row r="23" spans="1:74" ht="19.5" customHeight="1">
      <c r="A23" s="177">
        <v>20</v>
      </c>
      <c r="B23" s="193" t="s">
        <v>141</v>
      </c>
      <c r="C23" s="193" t="s">
        <v>142</v>
      </c>
      <c r="D23" s="193" t="s">
        <v>152</v>
      </c>
      <c r="E23" s="194">
        <v>21</v>
      </c>
      <c r="F23" s="194" t="s">
        <v>652</v>
      </c>
      <c r="G23" s="181"/>
      <c r="H23" s="218">
        <v>91</v>
      </c>
      <c r="I23" s="219">
        <v>21</v>
      </c>
      <c r="J23" s="219">
        <v>70</v>
      </c>
      <c r="K23" s="194"/>
      <c r="L23" s="194"/>
      <c r="M23" s="194"/>
      <c r="N23" s="194">
        <v>15</v>
      </c>
      <c r="O23" s="194"/>
      <c r="P23" s="220">
        <v>85</v>
      </c>
      <c r="Q23" s="194">
        <v>19</v>
      </c>
      <c r="R23" s="194">
        <v>66</v>
      </c>
      <c r="S23" s="194">
        <v>17</v>
      </c>
      <c r="T23" s="194"/>
      <c r="U23" s="194"/>
      <c r="V23" s="194">
        <v>21</v>
      </c>
      <c r="W23" s="184">
        <f t="shared" si="0"/>
        <v>36</v>
      </c>
      <c r="X23" s="246">
        <v>97</v>
      </c>
      <c r="Y23" s="212">
        <v>13</v>
      </c>
      <c r="Z23" s="194">
        <v>84</v>
      </c>
      <c r="AA23" s="194"/>
      <c r="AB23" s="194"/>
      <c r="AC23" s="194"/>
      <c r="AD23" s="194">
        <v>1</v>
      </c>
      <c r="AE23" s="267">
        <f t="shared" si="1"/>
        <v>37</v>
      </c>
      <c r="AF23" s="246">
        <v>94</v>
      </c>
      <c r="AG23" s="194">
        <v>13</v>
      </c>
      <c r="AH23" s="194">
        <v>81</v>
      </c>
      <c r="AI23" s="194"/>
      <c r="AJ23" s="194"/>
      <c r="AK23" s="194"/>
      <c r="AL23" s="194">
        <v>1</v>
      </c>
      <c r="AM23" s="267">
        <v>38</v>
      </c>
      <c r="AN23" s="194">
        <v>95</v>
      </c>
      <c r="AO23" s="194">
        <v>13</v>
      </c>
      <c r="AP23" s="194">
        <v>82</v>
      </c>
      <c r="AQ23" s="195"/>
      <c r="AR23" s="185"/>
      <c r="AS23" s="185"/>
      <c r="AT23" s="194">
        <v>1</v>
      </c>
      <c r="AU23" s="267">
        <f t="shared" si="2"/>
        <v>39</v>
      </c>
      <c r="AV23" s="188">
        <v>90</v>
      </c>
      <c r="AW23" s="185">
        <v>13</v>
      </c>
      <c r="AX23" s="185">
        <v>77</v>
      </c>
      <c r="AY23" s="185"/>
      <c r="AZ23" s="185"/>
      <c r="BA23" s="185"/>
      <c r="BB23" s="185">
        <v>1</v>
      </c>
      <c r="BC23" s="185">
        <v>40</v>
      </c>
      <c r="BD23" s="187">
        <v>84</v>
      </c>
      <c r="BE23" s="185">
        <v>13</v>
      </c>
      <c r="BF23" s="185">
        <v>71</v>
      </c>
      <c r="BG23" s="185">
        <v>17</v>
      </c>
      <c r="BH23" s="196"/>
      <c r="BI23" s="196"/>
      <c r="BJ23" s="185">
        <v>9</v>
      </c>
      <c r="BK23" s="338">
        <f t="shared" si="3"/>
        <v>49</v>
      </c>
      <c r="BL23" s="197"/>
      <c r="BM23" s="313">
        <f t="shared" si="4"/>
        <v>7</v>
      </c>
      <c r="BN23" s="191">
        <f t="shared" si="5"/>
        <v>90.857142857142861</v>
      </c>
      <c r="BO23" s="192">
        <f>(BN23-72)*0.8*0.8</f>
        <v>12.068571428571431</v>
      </c>
      <c r="BP23" s="198"/>
      <c r="BQ23" s="164"/>
      <c r="BR23"/>
      <c r="BT23"/>
      <c r="BU23"/>
      <c r="BV23"/>
    </row>
    <row r="24" spans="1:74" s="33" customFormat="1" ht="19.5" customHeight="1">
      <c r="A24" s="177">
        <v>21</v>
      </c>
      <c r="B24" s="221" t="s">
        <v>103</v>
      </c>
      <c r="C24" s="221" t="s">
        <v>104</v>
      </c>
      <c r="D24" s="7" t="s">
        <v>124</v>
      </c>
      <c r="E24" s="194">
        <v>21</v>
      </c>
      <c r="F24" s="216"/>
      <c r="G24" s="214"/>
      <c r="H24" s="182">
        <v>93</v>
      </c>
      <c r="I24" s="183">
        <v>21</v>
      </c>
      <c r="J24" s="183">
        <v>72</v>
      </c>
      <c r="K24" s="183">
        <v>2</v>
      </c>
      <c r="L24" s="183"/>
      <c r="M24" s="183"/>
      <c r="N24" s="183">
        <v>11</v>
      </c>
      <c r="O24" s="184"/>
      <c r="P24" s="182">
        <v>101</v>
      </c>
      <c r="Q24" s="183">
        <v>21</v>
      </c>
      <c r="R24" s="183">
        <v>80</v>
      </c>
      <c r="S24" s="183"/>
      <c r="T24" s="183"/>
      <c r="U24" s="183"/>
      <c r="V24" s="183">
        <v>1</v>
      </c>
      <c r="W24" s="184">
        <f t="shared" si="0"/>
        <v>12</v>
      </c>
      <c r="X24" s="246">
        <v>96</v>
      </c>
      <c r="Y24" s="212">
        <v>21</v>
      </c>
      <c r="Z24" s="194">
        <v>75</v>
      </c>
      <c r="AA24" s="194"/>
      <c r="AB24" s="194"/>
      <c r="AC24" s="194"/>
      <c r="AD24" s="194">
        <v>1</v>
      </c>
      <c r="AE24" s="267">
        <f t="shared" si="1"/>
        <v>13</v>
      </c>
      <c r="AF24" s="246">
        <v>100</v>
      </c>
      <c r="AG24" s="194">
        <v>21</v>
      </c>
      <c r="AH24" s="194">
        <v>79</v>
      </c>
      <c r="AI24" s="194"/>
      <c r="AJ24" s="194"/>
      <c r="AK24" s="194"/>
      <c r="AL24" s="194">
        <v>1</v>
      </c>
      <c r="AM24" s="267">
        <v>14</v>
      </c>
      <c r="AN24" s="246">
        <v>103</v>
      </c>
      <c r="AO24" s="194">
        <v>21</v>
      </c>
      <c r="AP24" s="194">
        <v>82</v>
      </c>
      <c r="AQ24" s="185"/>
      <c r="AR24" s="185"/>
      <c r="AS24" s="185"/>
      <c r="AT24" s="194">
        <v>1</v>
      </c>
      <c r="AU24" s="267">
        <f t="shared" si="2"/>
        <v>15</v>
      </c>
      <c r="AV24" s="188">
        <v>102</v>
      </c>
      <c r="AW24" s="185">
        <v>21</v>
      </c>
      <c r="AX24" s="185">
        <v>81</v>
      </c>
      <c r="AY24" s="185"/>
      <c r="AZ24" s="185"/>
      <c r="BA24" s="185"/>
      <c r="BB24" s="185">
        <v>1</v>
      </c>
      <c r="BC24" s="185">
        <v>16</v>
      </c>
      <c r="BD24" s="187">
        <v>93</v>
      </c>
      <c r="BE24" s="185">
        <v>21</v>
      </c>
      <c r="BF24" s="185">
        <v>72</v>
      </c>
      <c r="BG24" s="188"/>
      <c r="BH24" s="185"/>
      <c r="BI24" s="185"/>
      <c r="BJ24" s="185">
        <v>6</v>
      </c>
      <c r="BK24" s="185">
        <f t="shared" si="3"/>
        <v>22</v>
      </c>
      <c r="BL24" s="210"/>
      <c r="BM24" s="313">
        <f t="shared" si="4"/>
        <v>7</v>
      </c>
      <c r="BN24" s="191">
        <f t="shared" si="5"/>
        <v>98.285714285714292</v>
      </c>
      <c r="BO24" s="192">
        <f t="shared" si="6"/>
        <v>21.028571428571436</v>
      </c>
      <c r="BQ24" s="34"/>
      <c r="BR24" s="34"/>
    </row>
    <row r="25" spans="1:74" s="33" customFormat="1" ht="19.5" customHeight="1">
      <c r="A25" s="177">
        <v>22</v>
      </c>
      <c r="B25" s="221" t="s">
        <v>348</v>
      </c>
      <c r="C25" s="221" t="s">
        <v>349</v>
      </c>
      <c r="D25" s="7" t="s">
        <v>350</v>
      </c>
      <c r="E25" s="194"/>
      <c r="F25" s="216" t="s">
        <v>188</v>
      </c>
      <c r="G25" s="214"/>
      <c r="H25" s="182"/>
      <c r="I25" s="183"/>
      <c r="J25" s="183"/>
      <c r="K25" s="183"/>
      <c r="L25" s="183"/>
      <c r="M25" s="183"/>
      <c r="N25" s="183"/>
      <c r="O25" s="184"/>
      <c r="P25" s="182">
        <v>122</v>
      </c>
      <c r="Q25" s="183"/>
      <c r="R25" s="183"/>
      <c r="S25" s="183"/>
      <c r="T25" s="183"/>
      <c r="U25" s="183"/>
      <c r="V25" s="183">
        <v>1</v>
      </c>
      <c r="W25" s="184">
        <f t="shared" si="0"/>
        <v>1</v>
      </c>
      <c r="X25" s="246">
        <v>125</v>
      </c>
      <c r="Y25" s="212"/>
      <c r="Z25" s="194"/>
      <c r="AA25" s="194"/>
      <c r="AB25" s="194"/>
      <c r="AC25" s="194"/>
      <c r="AD25" s="194"/>
      <c r="AE25" s="267">
        <f t="shared" si="1"/>
        <v>1</v>
      </c>
      <c r="AF25" s="246"/>
      <c r="AG25" s="194"/>
      <c r="AH25" s="194"/>
      <c r="AI25" s="194"/>
      <c r="AJ25" s="194"/>
      <c r="AK25" s="194"/>
      <c r="AL25" s="194"/>
      <c r="AM25" s="267">
        <v>1</v>
      </c>
      <c r="AN25" s="246"/>
      <c r="AO25" s="194"/>
      <c r="AP25" s="194"/>
      <c r="AQ25" s="185"/>
      <c r="AR25" s="185"/>
      <c r="AS25" s="185"/>
      <c r="AT25" s="194"/>
      <c r="AU25" s="267">
        <f t="shared" si="2"/>
        <v>1</v>
      </c>
      <c r="AV25" s="188"/>
      <c r="AW25" s="185"/>
      <c r="AX25" s="185"/>
      <c r="AY25" s="185"/>
      <c r="AZ25" s="185"/>
      <c r="BA25" s="185"/>
      <c r="BB25" s="185"/>
      <c r="BC25" s="185">
        <v>1</v>
      </c>
      <c r="BD25" s="187"/>
      <c r="BE25" s="185"/>
      <c r="BF25" s="185"/>
      <c r="BG25" s="188"/>
      <c r="BH25" s="185"/>
      <c r="BI25" s="185"/>
      <c r="BJ25" s="185"/>
      <c r="BK25" s="185">
        <f t="shared" si="3"/>
        <v>1</v>
      </c>
      <c r="BL25" s="210"/>
      <c r="BM25" s="190">
        <f t="shared" si="4"/>
        <v>2</v>
      </c>
      <c r="BN25" s="191">
        <f t="shared" si="5"/>
        <v>123.5</v>
      </c>
      <c r="BO25" s="192">
        <v>36</v>
      </c>
      <c r="BQ25" s="34"/>
      <c r="BR25" s="34"/>
    </row>
    <row r="26" spans="1:74" s="33" customFormat="1" ht="19.5" customHeight="1">
      <c r="A26" s="177">
        <v>23</v>
      </c>
      <c r="B26" s="7" t="s">
        <v>136</v>
      </c>
      <c r="C26" s="7" t="s">
        <v>137</v>
      </c>
      <c r="D26" s="7" t="s">
        <v>152</v>
      </c>
      <c r="E26" s="47">
        <v>22</v>
      </c>
      <c r="F26" s="222"/>
      <c r="G26" s="214"/>
      <c r="H26" s="182">
        <v>106</v>
      </c>
      <c r="I26" s="183">
        <v>22</v>
      </c>
      <c r="J26" s="183">
        <v>84</v>
      </c>
      <c r="K26" s="183"/>
      <c r="L26" s="183"/>
      <c r="M26" s="183"/>
      <c r="N26" s="183">
        <v>1</v>
      </c>
      <c r="O26" s="184"/>
      <c r="P26" s="182"/>
      <c r="Q26" s="183"/>
      <c r="R26" s="183"/>
      <c r="S26" s="183"/>
      <c r="T26" s="183"/>
      <c r="U26" s="183"/>
      <c r="V26" s="183"/>
      <c r="W26" s="184">
        <f t="shared" si="0"/>
        <v>1</v>
      </c>
      <c r="X26" s="246"/>
      <c r="Y26" s="212"/>
      <c r="Z26" s="194"/>
      <c r="AA26" s="194"/>
      <c r="AB26" s="194"/>
      <c r="AC26" s="194"/>
      <c r="AD26" s="194"/>
      <c r="AE26" s="267">
        <f t="shared" si="1"/>
        <v>1</v>
      </c>
      <c r="AF26" s="246"/>
      <c r="AG26" s="194"/>
      <c r="AH26" s="194"/>
      <c r="AI26" s="194"/>
      <c r="AJ26" s="194"/>
      <c r="AK26" s="194"/>
      <c r="AL26" s="194"/>
      <c r="AM26" s="267">
        <v>1</v>
      </c>
      <c r="AN26" s="246"/>
      <c r="AO26" s="194"/>
      <c r="AP26" s="194"/>
      <c r="AQ26" s="185"/>
      <c r="AR26" s="185"/>
      <c r="AS26" s="185"/>
      <c r="AT26" s="194"/>
      <c r="AU26" s="267">
        <f t="shared" si="2"/>
        <v>1</v>
      </c>
      <c r="AV26" s="188"/>
      <c r="AW26" s="185"/>
      <c r="AX26" s="185"/>
      <c r="AY26" s="185"/>
      <c r="AZ26" s="185"/>
      <c r="BA26" s="185"/>
      <c r="BB26" s="185"/>
      <c r="BC26" s="185">
        <v>1</v>
      </c>
      <c r="BD26" s="187"/>
      <c r="BE26" s="185"/>
      <c r="BF26" s="185"/>
      <c r="BG26" s="188"/>
      <c r="BH26" s="185"/>
      <c r="BI26" s="185"/>
      <c r="BJ26" s="185"/>
      <c r="BK26" s="185">
        <f t="shared" si="3"/>
        <v>1</v>
      </c>
      <c r="BL26" s="210"/>
      <c r="BM26" s="190">
        <f t="shared" si="4"/>
        <v>1</v>
      </c>
      <c r="BN26" s="191">
        <f t="shared" si="5"/>
        <v>106</v>
      </c>
      <c r="BO26" s="192">
        <v>22</v>
      </c>
      <c r="BQ26" s="34"/>
      <c r="BR26" s="34"/>
    </row>
    <row r="27" spans="1:74" s="33" customFormat="1" ht="19.5" customHeight="1">
      <c r="A27" s="177">
        <v>24</v>
      </c>
      <c r="B27" s="178" t="s">
        <v>8</v>
      </c>
      <c r="C27" s="178" t="s">
        <v>40</v>
      </c>
      <c r="D27" s="7" t="s">
        <v>3</v>
      </c>
      <c r="E27" s="194">
        <v>13</v>
      </c>
      <c r="F27" s="183"/>
      <c r="G27" s="214"/>
      <c r="H27" s="182">
        <v>96</v>
      </c>
      <c r="I27" s="183">
        <v>13</v>
      </c>
      <c r="J27" s="183">
        <v>83</v>
      </c>
      <c r="K27" s="183">
        <v>4</v>
      </c>
      <c r="L27" s="183"/>
      <c r="M27" s="183"/>
      <c r="N27" s="183">
        <v>1</v>
      </c>
      <c r="O27" s="184"/>
      <c r="P27" s="182">
        <v>94</v>
      </c>
      <c r="Q27" s="183">
        <v>13</v>
      </c>
      <c r="R27" s="183">
        <v>81</v>
      </c>
      <c r="S27" s="183"/>
      <c r="T27" s="183"/>
      <c r="U27" s="183"/>
      <c r="V27" s="183">
        <v>1</v>
      </c>
      <c r="W27" s="184">
        <f t="shared" si="0"/>
        <v>2</v>
      </c>
      <c r="X27" s="246">
        <v>86</v>
      </c>
      <c r="Y27" s="212">
        <v>13</v>
      </c>
      <c r="Z27" s="194">
        <v>73</v>
      </c>
      <c r="AA27" s="194">
        <v>2</v>
      </c>
      <c r="AB27" s="194"/>
      <c r="AC27" s="194"/>
      <c r="AD27" s="194">
        <v>6</v>
      </c>
      <c r="AE27" s="267">
        <f t="shared" si="1"/>
        <v>8</v>
      </c>
      <c r="AF27" s="246">
        <v>97</v>
      </c>
      <c r="AG27" s="194">
        <v>13</v>
      </c>
      <c r="AH27" s="194">
        <v>84</v>
      </c>
      <c r="AI27" s="194"/>
      <c r="AJ27" s="194"/>
      <c r="AK27" s="194"/>
      <c r="AL27" s="194">
        <v>1</v>
      </c>
      <c r="AM27" s="267">
        <v>9</v>
      </c>
      <c r="AN27" s="246">
        <v>86</v>
      </c>
      <c r="AO27" s="287">
        <v>13</v>
      </c>
      <c r="AP27" s="194">
        <v>73</v>
      </c>
      <c r="AQ27" s="185"/>
      <c r="AR27" s="185"/>
      <c r="AS27" s="185"/>
      <c r="AT27" s="194">
        <v>3</v>
      </c>
      <c r="AU27" s="267">
        <f t="shared" si="2"/>
        <v>12</v>
      </c>
      <c r="AV27" s="188">
        <v>92</v>
      </c>
      <c r="AW27" s="185">
        <v>13</v>
      </c>
      <c r="AX27" s="185">
        <v>79</v>
      </c>
      <c r="AY27" s="185"/>
      <c r="AZ27" s="185"/>
      <c r="BA27" s="185"/>
      <c r="BB27" s="185">
        <v>1</v>
      </c>
      <c r="BC27" s="185">
        <v>13</v>
      </c>
      <c r="BD27" s="187">
        <v>86</v>
      </c>
      <c r="BE27" s="185">
        <v>13</v>
      </c>
      <c r="BF27" s="185">
        <v>73</v>
      </c>
      <c r="BG27" s="188"/>
      <c r="BH27" s="185"/>
      <c r="BI27" s="185"/>
      <c r="BJ27" s="185">
        <v>3</v>
      </c>
      <c r="BK27" s="185">
        <f t="shared" si="3"/>
        <v>16</v>
      </c>
      <c r="BL27" s="210"/>
      <c r="BM27" s="313">
        <f t="shared" si="4"/>
        <v>7</v>
      </c>
      <c r="BN27" s="191">
        <f t="shared" si="5"/>
        <v>91</v>
      </c>
      <c r="BO27" s="192">
        <f t="shared" si="6"/>
        <v>15.200000000000001</v>
      </c>
      <c r="BQ27" s="34"/>
      <c r="BR27" s="34"/>
    </row>
    <row r="28" spans="1:74" s="33" customFormat="1" ht="19.5" customHeight="1">
      <c r="A28" s="177">
        <v>25</v>
      </c>
      <c r="B28" s="7" t="s">
        <v>8</v>
      </c>
      <c r="C28" s="178" t="s">
        <v>53</v>
      </c>
      <c r="D28" s="7" t="s">
        <v>3</v>
      </c>
      <c r="E28" s="194">
        <v>29</v>
      </c>
      <c r="F28" s="183"/>
      <c r="G28" s="214"/>
      <c r="H28" s="183">
        <v>113</v>
      </c>
      <c r="I28" s="183">
        <v>29</v>
      </c>
      <c r="J28" s="183">
        <v>84</v>
      </c>
      <c r="K28" s="183"/>
      <c r="L28" s="183"/>
      <c r="M28" s="183"/>
      <c r="N28" s="183">
        <v>1</v>
      </c>
      <c r="O28" s="184"/>
      <c r="P28" s="183">
        <v>110</v>
      </c>
      <c r="Q28" s="183">
        <v>29</v>
      </c>
      <c r="R28" s="183">
        <v>81</v>
      </c>
      <c r="S28" s="183"/>
      <c r="T28" s="183"/>
      <c r="U28" s="183"/>
      <c r="V28" s="183">
        <v>1</v>
      </c>
      <c r="W28" s="184">
        <f t="shared" si="0"/>
        <v>2</v>
      </c>
      <c r="X28" s="194">
        <v>112</v>
      </c>
      <c r="Y28" s="212">
        <v>29</v>
      </c>
      <c r="Z28" s="194">
        <v>83</v>
      </c>
      <c r="AA28" s="194"/>
      <c r="AB28" s="194"/>
      <c r="AC28" s="194"/>
      <c r="AD28" s="194">
        <v>1</v>
      </c>
      <c r="AE28" s="267">
        <f t="shared" si="1"/>
        <v>3</v>
      </c>
      <c r="AF28" s="194">
        <v>112</v>
      </c>
      <c r="AG28" s="194">
        <v>29</v>
      </c>
      <c r="AH28" s="194">
        <v>83</v>
      </c>
      <c r="AI28" s="194"/>
      <c r="AJ28" s="194"/>
      <c r="AK28" s="194"/>
      <c r="AL28" s="194">
        <v>1</v>
      </c>
      <c r="AM28" s="267">
        <v>4</v>
      </c>
      <c r="AN28" s="194">
        <v>108</v>
      </c>
      <c r="AO28" s="288">
        <v>29</v>
      </c>
      <c r="AP28" s="194">
        <v>79</v>
      </c>
      <c r="AQ28" s="185"/>
      <c r="AR28" s="185"/>
      <c r="AS28" s="185"/>
      <c r="AT28" s="194">
        <v>1</v>
      </c>
      <c r="AU28" s="267">
        <f t="shared" si="2"/>
        <v>5</v>
      </c>
      <c r="AV28" s="188">
        <v>100</v>
      </c>
      <c r="AW28" s="185">
        <v>29</v>
      </c>
      <c r="AX28" s="185">
        <v>71</v>
      </c>
      <c r="AY28" s="185"/>
      <c r="AZ28" s="185"/>
      <c r="BA28" s="185"/>
      <c r="BB28" s="185">
        <v>7</v>
      </c>
      <c r="BC28" s="185">
        <v>12</v>
      </c>
      <c r="BD28" s="187">
        <v>106</v>
      </c>
      <c r="BE28" s="185">
        <v>29</v>
      </c>
      <c r="BF28" s="185">
        <v>77</v>
      </c>
      <c r="BG28" s="188"/>
      <c r="BH28" s="185"/>
      <c r="BI28" s="185" t="s">
        <v>756</v>
      </c>
      <c r="BJ28" s="185">
        <v>1</v>
      </c>
      <c r="BK28" s="185">
        <f t="shared" si="3"/>
        <v>13</v>
      </c>
      <c r="BL28" s="210"/>
      <c r="BM28" s="313">
        <f t="shared" si="4"/>
        <v>7</v>
      </c>
      <c r="BN28" s="191">
        <f t="shared" si="5"/>
        <v>108.71428571428571</v>
      </c>
      <c r="BO28" s="192">
        <f t="shared" si="6"/>
        <v>29.371428571428567</v>
      </c>
      <c r="BQ28" s="34"/>
      <c r="BR28" s="34"/>
    </row>
    <row r="29" spans="1:74" s="33" customFormat="1" ht="19.5" customHeight="1">
      <c r="A29" s="177">
        <v>26</v>
      </c>
      <c r="B29" s="7" t="s">
        <v>330</v>
      </c>
      <c r="C29" s="178" t="s">
        <v>331</v>
      </c>
      <c r="D29" s="7" t="s">
        <v>634</v>
      </c>
      <c r="E29" s="194"/>
      <c r="F29" s="183">
        <v>21</v>
      </c>
      <c r="G29" s="214"/>
      <c r="H29" s="199">
        <v>104</v>
      </c>
      <c r="I29" s="183"/>
      <c r="J29" s="183"/>
      <c r="K29" s="183"/>
      <c r="L29" s="183"/>
      <c r="M29" s="183"/>
      <c r="N29" s="183">
        <v>1</v>
      </c>
      <c r="O29" s="184"/>
      <c r="P29" s="199">
        <v>105</v>
      </c>
      <c r="Q29" s="183"/>
      <c r="R29" s="183"/>
      <c r="S29" s="183"/>
      <c r="T29" s="183"/>
      <c r="U29" s="183"/>
      <c r="V29" s="183">
        <v>1</v>
      </c>
      <c r="W29" s="184">
        <f t="shared" si="0"/>
        <v>2</v>
      </c>
      <c r="X29" s="268">
        <v>99</v>
      </c>
      <c r="Y29" s="212">
        <v>21</v>
      </c>
      <c r="Z29" s="194">
        <v>78</v>
      </c>
      <c r="AA29" s="194"/>
      <c r="AB29" s="194"/>
      <c r="AC29" s="194"/>
      <c r="AD29" s="194">
        <v>1</v>
      </c>
      <c r="AE29" s="267">
        <f t="shared" si="1"/>
        <v>3</v>
      </c>
      <c r="AF29" s="268">
        <v>99</v>
      </c>
      <c r="AG29" s="194">
        <v>21</v>
      </c>
      <c r="AH29" s="194">
        <v>78</v>
      </c>
      <c r="AI29" s="194"/>
      <c r="AJ29" s="194"/>
      <c r="AK29" s="194"/>
      <c r="AL29" s="194">
        <v>1</v>
      </c>
      <c r="AM29" s="267">
        <v>4</v>
      </c>
      <c r="AN29" s="268">
        <v>100</v>
      </c>
      <c r="AO29" s="288">
        <v>21</v>
      </c>
      <c r="AP29" s="194">
        <v>79</v>
      </c>
      <c r="AQ29" s="185"/>
      <c r="AR29" s="185"/>
      <c r="AS29" s="185"/>
      <c r="AT29" s="194">
        <v>1</v>
      </c>
      <c r="AU29" s="267">
        <f t="shared" si="2"/>
        <v>5</v>
      </c>
      <c r="AV29" s="188">
        <v>93</v>
      </c>
      <c r="AW29" s="185">
        <v>21</v>
      </c>
      <c r="AX29" s="185">
        <v>72</v>
      </c>
      <c r="AY29" s="185" t="s">
        <v>702</v>
      </c>
      <c r="AZ29" s="185"/>
      <c r="BA29" s="185"/>
      <c r="BB29" s="185">
        <v>5</v>
      </c>
      <c r="BC29" s="185">
        <v>10</v>
      </c>
      <c r="BD29" s="187">
        <v>96</v>
      </c>
      <c r="BE29" s="185">
        <v>21</v>
      </c>
      <c r="BF29" s="185">
        <v>75</v>
      </c>
      <c r="BG29" s="188"/>
      <c r="BH29" s="185"/>
      <c r="BI29" s="185"/>
      <c r="BJ29" s="185">
        <v>1</v>
      </c>
      <c r="BK29" s="185">
        <f t="shared" si="3"/>
        <v>11</v>
      </c>
      <c r="BL29" s="210"/>
      <c r="BM29" s="313">
        <f t="shared" si="4"/>
        <v>7</v>
      </c>
      <c r="BN29" s="191">
        <f t="shared" si="5"/>
        <v>99.428571428571431</v>
      </c>
      <c r="BO29" s="192">
        <f t="shared" si="6"/>
        <v>21.942857142857147</v>
      </c>
      <c r="BQ29" s="34"/>
      <c r="BR29" s="34"/>
    </row>
    <row r="30" spans="1:74" s="33" customFormat="1" ht="19.5" customHeight="1">
      <c r="A30" s="177">
        <v>27</v>
      </c>
      <c r="B30" s="7" t="s">
        <v>72</v>
      </c>
      <c r="C30" s="7" t="s">
        <v>65</v>
      </c>
      <c r="D30" s="7" t="s">
        <v>73</v>
      </c>
      <c r="E30" s="179" t="s">
        <v>193</v>
      </c>
      <c r="F30" s="180"/>
      <c r="G30" s="214"/>
      <c r="H30" s="182">
        <v>96</v>
      </c>
      <c r="I30" s="183">
        <v>20</v>
      </c>
      <c r="J30" s="183">
        <v>76</v>
      </c>
      <c r="K30" s="183"/>
      <c r="L30" s="183"/>
      <c r="M30" s="183"/>
      <c r="N30" s="183">
        <v>5</v>
      </c>
      <c r="O30" s="184"/>
      <c r="P30" s="182">
        <v>95</v>
      </c>
      <c r="Q30" s="183">
        <v>20</v>
      </c>
      <c r="R30" s="183">
        <v>75</v>
      </c>
      <c r="S30" s="183">
        <v>9</v>
      </c>
      <c r="T30" s="183"/>
      <c r="U30" s="183"/>
      <c r="V30" s="183">
        <v>4</v>
      </c>
      <c r="W30" s="184">
        <f t="shared" si="0"/>
        <v>9</v>
      </c>
      <c r="X30" s="246">
        <v>100</v>
      </c>
      <c r="Y30" s="212">
        <v>20</v>
      </c>
      <c r="Z30" s="194">
        <v>80</v>
      </c>
      <c r="AA30" s="194"/>
      <c r="AB30" s="194">
        <v>12</v>
      </c>
      <c r="AC30" s="194"/>
      <c r="AD30" s="194">
        <v>1</v>
      </c>
      <c r="AE30" s="267">
        <f t="shared" si="1"/>
        <v>10</v>
      </c>
      <c r="AF30" s="246">
        <v>94</v>
      </c>
      <c r="AG30" s="194">
        <v>20</v>
      </c>
      <c r="AH30" s="194">
        <v>74</v>
      </c>
      <c r="AI30" s="194">
        <v>17</v>
      </c>
      <c r="AJ30" s="194">
        <v>14</v>
      </c>
      <c r="AK30" s="194"/>
      <c r="AL30" s="194">
        <v>1</v>
      </c>
      <c r="AM30" s="267">
        <v>11</v>
      </c>
      <c r="AN30" s="246">
        <v>99</v>
      </c>
      <c r="AO30" s="194">
        <v>20</v>
      </c>
      <c r="AP30" s="194">
        <v>79</v>
      </c>
      <c r="AQ30" s="185">
        <v>9</v>
      </c>
      <c r="AR30" s="185"/>
      <c r="AS30" s="185"/>
      <c r="AT30" s="194">
        <v>1</v>
      </c>
      <c r="AU30" s="267">
        <f t="shared" si="2"/>
        <v>12</v>
      </c>
      <c r="AV30" s="188">
        <v>102</v>
      </c>
      <c r="AW30" s="185">
        <v>20</v>
      </c>
      <c r="AX30" s="185">
        <v>82</v>
      </c>
      <c r="AY30" s="185"/>
      <c r="AZ30" s="185"/>
      <c r="BA30" s="185"/>
      <c r="BB30" s="185">
        <v>1</v>
      </c>
      <c r="BC30" s="185">
        <v>13</v>
      </c>
      <c r="BD30" s="187">
        <v>102</v>
      </c>
      <c r="BE30" s="185">
        <v>20</v>
      </c>
      <c r="BF30" s="185">
        <v>82</v>
      </c>
      <c r="BG30" s="188"/>
      <c r="BH30" s="185"/>
      <c r="BI30" s="185"/>
      <c r="BJ30" s="185">
        <v>1</v>
      </c>
      <c r="BK30" s="185">
        <f t="shared" si="3"/>
        <v>14</v>
      </c>
      <c r="BL30" s="210"/>
      <c r="BM30" s="313">
        <f t="shared" si="4"/>
        <v>7</v>
      </c>
      <c r="BN30" s="191">
        <f t="shared" si="5"/>
        <v>98.285714285714292</v>
      </c>
      <c r="BO30" s="192">
        <f t="shared" si="6"/>
        <v>21.028571428571436</v>
      </c>
      <c r="BQ30" s="34"/>
      <c r="BR30" s="34"/>
    </row>
    <row r="31" spans="1:74" s="33" customFormat="1" ht="19.5" customHeight="1">
      <c r="A31" s="177">
        <v>28</v>
      </c>
      <c r="B31" s="7" t="s">
        <v>399</v>
      </c>
      <c r="C31" s="7" t="s">
        <v>400</v>
      </c>
      <c r="D31" s="7" t="s">
        <v>3</v>
      </c>
      <c r="E31" s="179"/>
      <c r="F31" s="180"/>
      <c r="G31" s="214"/>
      <c r="H31" s="182"/>
      <c r="I31" s="183"/>
      <c r="J31" s="183"/>
      <c r="K31" s="183"/>
      <c r="L31" s="183"/>
      <c r="M31" s="183"/>
      <c r="N31" s="183"/>
      <c r="O31" s="184"/>
      <c r="P31" s="182"/>
      <c r="Q31" s="183"/>
      <c r="R31" s="183"/>
      <c r="S31" s="183"/>
      <c r="T31" s="183"/>
      <c r="U31" s="183"/>
      <c r="V31" s="183"/>
      <c r="W31" s="184"/>
      <c r="X31" s="246">
        <v>114</v>
      </c>
      <c r="Y31" s="212"/>
      <c r="Z31" s="194"/>
      <c r="AA31" s="194"/>
      <c r="AB31" s="194"/>
      <c r="AC31" s="194"/>
      <c r="AD31" s="194"/>
      <c r="AE31" s="267"/>
      <c r="AF31" s="268">
        <v>119</v>
      </c>
      <c r="AG31" s="194"/>
      <c r="AH31" s="194"/>
      <c r="AI31" s="194"/>
      <c r="AJ31" s="194"/>
      <c r="AK31" s="194"/>
      <c r="AL31" s="194"/>
      <c r="AM31" s="267">
        <v>2</v>
      </c>
      <c r="AN31" s="246"/>
      <c r="AO31" s="194"/>
      <c r="AP31" s="194"/>
      <c r="AQ31" s="185"/>
      <c r="AR31" s="185"/>
      <c r="AS31" s="185"/>
      <c r="AT31" s="194"/>
      <c r="AU31" s="267">
        <f t="shared" si="2"/>
        <v>2</v>
      </c>
      <c r="AV31" s="188"/>
      <c r="AW31" s="185"/>
      <c r="AX31" s="185"/>
      <c r="AY31" s="185"/>
      <c r="AZ31" s="185"/>
      <c r="BA31" s="185"/>
      <c r="BB31" s="185"/>
      <c r="BC31" s="185">
        <v>2</v>
      </c>
      <c r="BD31" s="187"/>
      <c r="BE31" s="185"/>
      <c r="BF31" s="185"/>
      <c r="BG31" s="188"/>
      <c r="BH31" s="185"/>
      <c r="BI31" s="185"/>
      <c r="BJ31" s="185"/>
      <c r="BK31" s="185">
        <f t="shared" si="3"/>
        <v>2</v>
      </c>
      <c r="BL31" s="210"/>
      <c r="BM31" s="190">
        <f t="shared" si="4"/>
        <v>2</v>
      </c>
      <c r="BN31" s="191">
        <f t="shared" si="5"/>
        <v>116.5</v>
      </c>
      <c r="BO31" s="192">
        <f t="shared" si="6"/>
        <v>35.6</v>
      </c>
      <c r="BQ31" s="34"/>
      <c r="BR31" s="34"/>
    </row>
    <row r="32" spans="1:74" s="33" customFormat="1" ht="19.5" customHeight="1">
      <c r="A32" s="177">
        <v>29</v>
      </c>
      <c r="B32" s="7" t="s">
        <v>69</v>
      </c>
      <c r="C32" s="7" t="s">
        <v>70</v>
      </c>
      <c r="D32" s="7" t="s">
        <v>83</v>
      </c>
      <c r="E32" s="179" t="s">
        <v>189</v>
      </c>
      <c r="F32" s="180"/>
      <c r="G32" s="214"/>
      <c r="H32" s="182">
        <v>105</v>
      </c>
      <c r="I32" s="183">
        <v>18</v>
      </c>
      <c r="J32" s="183">
        <v>87</v>
      </c>
      <c r="K32" s="183">
        <v>3</v>
      </c>
      <c r="L32" s="183"/>
      <c r="M32" s="183"/>
      <c r="N32" s="183">
        <v>1</v>
      </c>
      <c r="O32" s="184"/>
      <c r="P32" s="182">
        <v>106</v>
      </c>
      <c r="Q32" s="183">
        <v>18</v>
      </c>
      <c r="R32" s="183">
        <v>88</v>
      </c>
      <c r="S32" s="183"/>
      <c r="T32" s="183"/>
      <c r="U32" s="183"/>
      <c r="V32" s="183">
        <v>1</v>
      </c>
      <c r="W32" s="184">
        <f t="shared" si="0"/>
        <v>2</v>
      </c>
      <c r="X32" s="246">
        <v>93</v>
      </c>
      <c r="Y32" s="212">
        <v>18</v>
      </c>
      <c r="Z32" s="194">
        <v>75</v>
      </c>
      <c r="AA32" s="194"/>
      <c r="AB32" s="194"/>
      <c r="AC32" s="194"/>
      <c r="AD32" s="194">
        <v>1</v>
      </c>
      <c r="AE32" s="267">
        <f t="shared" si="1"/>
        <v>3</v>
      </c>
      <c r="AF32" s="246">
        <v>102</v>
      </c>
      <c r="AG32" s="194">
        <v>18</v>
      </c>
      <c r="AH32" s="194">
        <v>84</v>
      </c>
      <c r="AI32" s="194"/>
      <c r="AJ32" s="194"/>
      <c r="AK32" s="194"/>
      <c r="AL32" s="194">
        <v>1</v>
      </c>
      <c r="AM32" s="267">
        <v>4</v>
      </c>
      <c r="AN32" s="246">
        <v>96</v>
      </c>
      <c r="AO32" s="288">
        <v>18</v>
      </c>
      <c r="AP32" s="194">
        <v>78</v>
      </c>
      <c r="AQ32" s="185">
        <v>11</v>
      </c>
      <c r="AR32" s="185"/>
      <c r="AS32" s="185"/>
      <c r="AT32" s="194">
        <v>1</v>
      </c>
      <c r="AU32" s="267">
        <f t="shared" si="2"/>
        <v>5</v>
      </c>
      <c r="AV32" s="188">
        <v>102</v>
      </c>
      <c r="AW32" s="185">
        <v>18</v>
      </c>
      <c r="AX32" s="185">
        <v>84</v>
      </c>
      <c r="AY32" s="185"/>
      <c r="AZ32" s="185"/>
      <c r="BA32" s="185"/>
      <c r="BB32" s="185">
        <v>1</v>
      </c>
      <c r="BC32" s="185">
        <v>6</v>
      </c>
      <c r="BD32" s="187">
        <v>106</v>
      </c>
      <c r="BE32" s="185">
        <v>18</v>
      </c>
      <c r="BF32" s="185">
        <v>88</v>
      </c>
      <c r="BG32" s="188"/>
      <c r="BH32" s="185"/>
      <c r="BI32" s="185"/>
      <c r="BJ32" s="185">
        <v>1</v>
      </c>
      <c r="BK32" s="185">
        <f t="shared" si="3"/>
        <v>7</v>
      </c>
      <c r="BL32" s="210"/>
      <c r="BM32" s="313">
        <f t="shared" si="4"/>
        <v>7</v>
      </c>
      <c r="BN32" s="191">
        <f t="shared" si="5"/>
        <v>101.42857142857143</v>
      </c>
      <c r="BO32" s="192">
        <f t="shared" si="6"/>
        <v>23.542857142857144</v>
      </c>
      <c r="BQ32" s="34"/>
      <c r="BR32" s="34"/>
    </row>
    <row r="33" spans="1:74" s="33" customFormat="1" ht="19.5" customHeight="1">
      <c r="A33" s="177">
        <v>30</v>
      </c>
      <c r="B33" s="178" t="s">
        <v>114</v>
      </c>
      <c r="C33" s="178" t="s">
        <v>115</v>
      </c>
      <c r="D33" s="7" t="s">
        <v>116</v>
      </c>
      <c r="E33" s="194">
        <v>17</v>
      </c>
      <c r="F33" s="183" t="s">
        <v>650</v>
      </c>
      <c r="G33" s="214"/>
      <c r="H33" s="182">
        <v>92</v>
      </c>
      <c r="I33" s="183">
        <v>17</v>
      </c>
      <c r="J33" s="183">
        <v>75</v>
      </c>
      <c r="K33" s="183"/>
      <c r="L33" s="183"/>
      <c r="M33" s="183"/>
      <c r="N33" s="183">
        <v>9</v>
      </c>
      <c r="O33" s="184"/>
      <c r="P33" s="182"/>
      <c r="Q33" s="183"/>
      <c r="R33" s="183"/>
      <c r="S33" s="183"/>
      <c r="T33" s="183"/>
      <c r="U33" s="183"/>
      <c r="V33" s="183"/>
      <c r="W33" s="184">
        <f t="shared" si="0"/>
        <v>9</v>
      </c>
      <c r="X33" s="246"/>
      <c r="Y33" s="212"/>
      <c r="Z33" s="194"/>
      <c r="AA33" s="194"/>
      <c r="AB33" s="194"/>
      <c r="AC33" s="194"/>
      <c r="AD33" s="194"/>
      <c r="AE33" s="267">
        <f t="shared" si="1"/>
        <v>9</v>
      </c>
      <c r="AF33" s="246">
        <v>90</v>
      </c>
      <c r="AG33" s="194">
        <v>17</v>
      </c>
      <c r="AH33" s="194">
        <v>73</v>
      </c>
      <c r="AI33" s="194"/>
      <c r="AJ33" s="194"/>
      <c r="AK33" s="194"/>
      <c r="AL33" s="194">
        <v>4</v>
      </c>
      <c r="AM33" s="267">
        <v>13</v>
      </c>
      <c r="AN33" s="246">
        <v>83</v>
      </c>
      <c r="AO33" s="194">
        <v>17</v>
      </c>
      <c r="AP33" s="290">
        <v>66</v>
      </c>
      <c r="AQ33" s="185" t="s">
        <v>613</v>
      </c>
      <c r="AR33" s="185"/>
      <c r="AS33" s="185">
        <v>17</v>
      </c>
      <c r="AT33" s="194">
        <v>21</v>
      </c>
      <c r="AU33" s="267">
        <f t="shared" si="2"/>
        <v>34</v>
      </c>
      <c r="AV33" s="188">
        <v>88</v>
      </c>
      <c r="AW33" s="185">
        <v>11</v>
      </c>
      <c r="AX33" s="185">
        <v>77</v>
      </c>
      <c r="AY33" s="185"/>
      <c r="AZ33" s="185">
        <v>12</v>
      </c>
      <c r="BA33" s="185"/>
      <c r="BB33" s="185">
        <v>1</v>
      </c>
      <c r="BC33" s="185">
        <v>35</v>
      </c>
      <c r="BD33" s="341" t="s">
        <v>761</v>
      </c>
      <c r="BE33" s="185"/>
      <c r="BF33" s="185"/>
      <c r="BG33" s="188"/>
      <c r="BH33" s="185"/>
      <c r="BI33" s="185"/>
      <c r="BJ33" s="185"/>
      <c r="BK33" s="185">
        <f t="shared" si="3"/>
        <v>35</v>
      </c>
      <c r="BL33" s="210"/>
      <c r="BM33" s="190">
        <f t="shared" si="4"/>
        <v>4</v>
      </c>
      <c r="BN33" s="191">
        <f t="shared" si="5"/>
        <v>88.25</v>
      </c>
      <c r="BO33" s="192">
        <f>(BN33-72)*0.8*0.8</f>
        <v>10.4</v>
      </c>
      <c r="BQ33" s="34"/>
      <c r="BR33" s="34"/>
    </row>
    <row r="34" spans="1:74" s="33" customFormat="1" ht="19.5" customHeight="1">
      <c r="A34" s="177">
        <v>31</v>
      </c>
      <c r="B34" s="178" t="s">
        <v>324</v>
      </c>
      <c r="C34" s="178" t="s">
        <v>325</v>
      </c>
      <c r="D34" s="7" t="s">
        <v>635</v>
      </c>
      <c r="E34" s="194"/>
      <c r="F34" s="183">
        <v>33</v>
      </c>
      <c r="G34" s="214"/>
      <c r="H34" s="182">
        <v>122</v>
      </c>
      <c r="I34" s="183"/>
      <c r="J34" s="183"/>
      <c r="K34" s="183"/>
      <c r="L34" s="183"/>
      <c r="M34" s="183"/>
      <c r="N34" s="183">
        <v>1</v>
      </c>
      <c r="O34" s="184"/>
      <c r="P34" s="182">
        <v>122</v>
      </c>
      <c r="Q34" s="183"/>
      <c r="R34" s="183"/>
      <c r="S34" s="183"/>
      <c r="T34" s="183"/>
      <c r="U34" s="183"/>
      <c r="V34" s="183">
        <v>1</v>
      </c>
      <c r="W34" s="184">
        <f t="shared" si="0"/>
        <v>2</v>
      </c>
      <c r="X34" s="246">
        <v>104</v>
      </c>
      <c r="Y34" s="212">
        <v>33</v>
      </c>
      <c r="Z34" s="194">
        <v>71</v>
      </c>
      <c r="AA34" s="194"/>
      <c r="AB34" s="194"/>
      <c r="AC34" s="194"/>
      <c r="AD34" s="194">
        <v>12</v>
      </c>
      <c r="AE34" s="267">
        <f t="shared" si="1"/>
        <v>14</v>
      </c>
      <c r="AF34" s="268">
        <v>113</v>
      </c>
      <c r="AG34" s="194">
        <v>33</v>
      </c>
      <c r="AH34" s="194">
        <v>80</v>
      </c>
      <c r="AI34" s="194"/>
      <c r="AJ34" s="194"/>
      <c r="AK34" s="194"/>
      <c r="AL34" s="194">
        <v>1</v>
      </c>
      <c r="AM34" s="267">
        <v>15</v>
      </c>
      <c r="AN34" s="246">
        <v>109</v>
      </c>
      <c r="AO34" s="194">
        <v>33</v>
      </c>
      <c r="AP34" s="194">
        <v>76</v>
      </c>
      <c r="AQ34" s="185"/>
      <c r="AR34" s="185"/>
      <c r="AS34" s="185"/>
      <c r="AT34" s="194">
        <v>1</v>
      </c>
      <c r="AU34" s="267">
        <f t="shared" si="2"/>
        <v>16</v>
      </c>
      <c r="AV34" s="188"/>
      <c r="AW34" s="185"/>
      <c r="AX34" s="185"/>
      <c r="AY34" s="185"/>
      <c r="AZ34" s="185"/>
      <c r="BA34" s="185"/>
      <c r="BB34" s="185"/>
      <c r="BC34" s="185">
        <v>16</v>
      </c>
      <c r="BD34" s="187"/>
      <c r="BE34" s="185"/>
      <c r="BF34" s="185"/>
      <c r="BG34" s="188"/>
      <c r="BH34" s="185"/>
      <c r="BI34" s="185"/>
      <c r="BJ34" s="185"/>
      <c r="BK34" s="185">
        <f t="shared" si="3"/>
        <v>16</v>
      </c>
      <c r="BL34" s="210"/>
      <c r="BM34" s="190">
        <f t="shared" si="4"/>
        <v>5</v>
      </c>
      <c r="BN34" s="191">
        <f t="shared" si="5"/>
        <v>114</v>
      </c>
      <c r="BO34" s="192">
        <f t="shared" si="6"/>
        <v>33.6</v>
      </c>
      <c r="BQ34" s="34"/>
      <c r="BR34" s="34"/>
    </row>
    <row r="35" spans="1:74" s="33" customFormat="1" ht="19.5" customHeight="1">
      <c r="A35" s="177">
        <v>32</v>
      </c>
      <c r="B35" s="178" t="s">
        <v>164</v>
      </c>
      <c r="C35" s="178" t="s">
        <v>165</v>
      </c>
      <c r="D35" s="7" t="s">
        <v>166</v>
      </c>
      <c r="E35" s="194">
        <v>27</v>
      </c>
      <c r="F35" s="183"/>
      <c r="G35" s="214"/>
      <c r="H35" s="182"/>
      <c r="I35" s="183"/>
      <c r="J35" s="183"/>
      <c r="K35" s="183"/>
      <c r="L35" s="183"/>
      <c r="M35" s="183"/>
      <c r="N35" s="183"/>
      <c r="O35" s="184"/>
      <c r="P35" s="182">
        <v>99</v>
      </c>
      <c r="Q35" s="183">
        <v>27</v>
      </c>
      <c r="R35" s="183">
        <v>72</v>
      </c>
      <c r="S35" s="183"/>
      <c r="T35" s="183"/>
      <c r="U35" s="183"/>
      <c r="V35" s="183">
        <v>9</v>
      </c>
      <c r="W35" s="184">
        <f t="shared" si="0"/>
        <v>9</v>
      </c>
      <c r="X35" s="246">
        <v>99</v>
      </c>
      <c r="Y35" s="212">
        <v>27</v>
      </c>
      <c r="Z35" s="194">
        <v>72</v>
      </c>
      <c r="AA35" s="194"/>
      <c r="AB35" s="194"/>
      <c r="AC35" s="194"/>
      <c r="AD35" s="194">
        <v>10</v>
      </c>
      <c r="AE35" s="267">
        <f t="shared" si="1"/>
        <v>19</v>
      </c>
      <c r="AF35" s="268">
        <v>94</v>
      </c>
      <c r="AG35" s="194">
        <v>27</v>
      </c>
      <c r="AH35" s="194">
        <v>67</v>
      </c>
      <c r="AI35" s="194"/>
      <c r="AJ35" s="194"/>
      <c r="AK35" s="194"/>
      <c r="AL35" s="194">
        <v>12</v>
      </c>
      <c r="AM35" s="267">
        <v>31</v>
      </c>
      <c r="AN35" s="246">
        <v>106</v>
      </c>
      <c r="AO35" s="194">
        <v>27</v>
      </c>
      <c r="AP35" s="194">
        <v>79</v>
      </c>
      <c r="AQ35" s="185"/>
      <c r="AR35" s="185"/>
      <c r="AS35" s="185"/>
      <c r="AT35" s="194">
        <v>1</v>
      </c>
      <c r="AU35" s="267">
        <f t="shared" si="2"/>
        <v>32</v>
      </c>
      <c r="AV35" s="188"/>
      <c r="AW35" s="185"/>
      <c r="AX35" s="185"/>
      <c r="AY35" s="185"/>
      <c r="AZ35" s="185"/>
      <c r="BA35" s="185"/>
      <c r="BB35" s="185"/>
      <c r="BC35" s="185">
        <v>32</v>
      </c>
      <c r="BD35" s="187">
        <v>99</v>
      </c>
      <c r="BE35" s="185">
        <v>27</v>
      </c>
      <c r="BF35" s="185">
        <v>72</v>
      </c>
      <c r="BG35" s="188">
        <v>2</v>
      </c>
      <c r="BH35" s="185"/>
      <c r="BI35" s="185"/>
      <c r="BJ35" s="185">
        <v>5</v>
      </c>
      <c r="BK35" s="185">
        <f t="shared" si="3"/>
        <v>37</v>
      </c>
      <c r="BL35" s="210"/>
      <c r="BM35" s="190">
        <f t="shared" si="4"/>
        <v>5</v>
      </c>
      <c r="BN35" s="191">
        <f t="shared" si="5"/>
        <v>99.4</v>
      </c>
      <c r="BO35" s="192">
        <f t="shared" si="6"/>
        <v>21.920000000000005</v>
      </c>
      <c r="BQ35" s="34"/>
      <c r="BR35" s="34"/>
    </row>
    <row r="36" spans="1:74" s="33" customFormat="1" ht="19.5" customHeight="1">
      <c r="A36" s="177">
        <v>33</v>
      </c>
      <c r="B36" s="7" t="s">
        <v>41</v>
      </c>
      <c r="C36" s="7" t="s">
        <v>204</v>
      </c>
      <c r="D36" s="7" t="s">
        <v>5</v>
      </c>
      <c r="E36" s="179" t="s">
        <v>194</v>
      </c>
      <c r="F36" s="180" t="s">
        <v>653</v>
      </c>
      <c r="G36" s="214"/>
      <c r="H36" s="182">
        <v>93</v>
      </c>
      <c r="I36" s="183">
        <v>11</v>
      </c>
      <c r="J36" s="183">
        <v>82</v>
      </c>
      <c r="K36" s="183"/>
      <c r="L36" s="183"/>
      <c r="M36" s="183"/>
      <c r="N36" s="183">
        <v>1</v>
      </c>
      <c r="O36" s="184"/>
      <c r="P36" s="218">
        <v>80</v>
      </c>
      <c r="Q36" s="183">
        <v>11</v>
      </c>
      <c r="R36" s="223">
        <v>69</v>
      </c>
      <c r="S36" s="183" t="s">
        <v>488</v>
      </c>
      <c r="T36" s="183">
        <v>12</v>
      </c>
      <c r="U36" s="183"/>
      <c r="V36" s="183">
        <v>15</v>
      </c>
      <c r="W36" s="184">
        <f t="shared" si="0"/>
        <v>16</v>
      </c>
      <c r="X36" s="270">
        <v>82</v>
      </c>
      <c r="Y36" s="212">
        <v>9</v>
      </c>
      <c r="Z36" s="194">
        <v>73</v>
      </c>
      <c r="AA36" s="194"/>
      <c r="AB36" s="194"/>
      <c r="AC36" s="194"/>
      <c r="AD36" s="194">
        <v>9</v>
      </c>
      <c r="AE36" s="267">
        <f t="shared" si="1"/>
        <v>25</v>
      </c>
      <c r="AF36" s="246">
        <v>87</v>
      </c>
      <c r="AG36" s="194">
        <v>9</v>
      </c>
      <c r="AH36" s="194">
        <v>78</v>
      </c>
      <c r="AI36" s="194"/>
      <c r="AJ36" s="194"/>
      <c r="AK36" s="194"/>
      <c r="AL36" s="194">
        <v>1</v>
      </c>
      <c r="AM36" s="267">
        <v>26</v>
      </c>
      <c r="AN36" s="270">
        <v>79</v>
      </c>
      <c r="AO36" s="194">
        <v>9</v>
      </c>
      <c r="AP36" s="194">
        <v>70</v>
      </c>
      <c r="AQ36" s="185" t="s">
        <v>627</v>
      </c>
      <c r="AR36" s="185"/>
      <c r="AS36" s="185"/>
      <c r="AT36" s="194">
        <v>10</v>
      </c>
      <c r="AU36" s="267">
        <f t="shared" si="2"/>
        <v>36</v>
      </c>
      <c r="AV36" s="188">
        <v>88</v>
      </c>
      <c r="AW36" s="185">
        <v>9</v>
      </c>
      <c r="AX36" s="185">
        <v>79</v>
      </c>
      <c r="AY36" s="185">
        <v>5</v>
      </c>
      <c r="AZ36" s="185"/>
      <c r="BA36" s="185"/>
      <c r="BB36" s="185">
        <v>1</v>
      </c>
      <c r="BC36" s="185">
        <v>37</v>
      </c>
      <c r="BD36" s="187">
        <v>85</v>
      </c>
      <c r="BE36" s="185">
        <v>9</v>
      </c>
      <c r="BF36" s="185">
        <v>76</v>
      </c>
      <c r="BG36" s="188"/>
      <c r="BH36" s="185"/>
      <c r="BI36" s="185"/>
      <c r="BJ36" s="185">
        <v>1</v>
      </c>
      <c r="BK36" s="185">
        <f t="shared" si="3"/>
        <v>38</v>
      </c>
      <c r="BL36" s="210"/>
      <c r="BM36" s="313">
        <f t="shared" si="4"/>
        <v>7</v>
      </c>
      <c r="BN36" s="191">
        <f t="shared" si="5"/>
        <v>84.857142857142861</v>
      </c>
      <c r="BO36" s="192">
        <f t="shared" si="6"/>
        <v>10.28571428571429</v>
      </c>
      <c r="BQ36" s="34"/>
      <c r="BR36" s="34"/>
    </row>
    <row r="37" spans="1:74" s="33" customFormat="1" ht="19.5" customHeight="1">
      <c r="A37" s="177">
        <v>34</v>
      </c>
      <c r="B37" s="7" t="s">
        <v>41</v>
      </c>
      <c r="C37" s="7" t="s">
        <v>71</v>
      </c>
      <c r="D37" s="7" t="s">
        <v>3</v>
      </c>
      <c r="E37" s="179" t="s">
        <v>187</v>
      </c>
      <c r="F37" s="180"/>
      <c r="G37" s="214"/>
      <c r="H37" s="182">
        <v>115</v>
      </c>
      <c r="I37" s="183">
        <v>29</v>
      </c>
      <c r="J37" s="183">
        <v>86</v>
      </c>
      <c r="K37" s="183"/>
      <c r="L37" s="183"/>
      <c r="M37" s="183"/>
      <c r="N37" s="183">
        <v>1</v>
      </c>
      <c r="O37" s="184"/>
      <c r="P37" s="182">
        <v>108</v>
      </c>
      <c r="Q37" s="183">
        <v>29</v>
      </c>
      <c r="R37" s="183">
        <v>79</v>
      </c>
      <c r="S37" s="183"/>
      <c r="T37" s="183"/>
      <c r="U37" s="183"/>
      <c r="V37" s="183">
        <v>1</v>
      </c>
      <c r="W37" s="184">
        <f t="shared" si="0"/>
        <v>2</v>
      </c>
      <c r="X37" s="246">
        <v>109</v>
      </c>
      <c r="Y37" s="212" t="s">
        <v>376</v>
      </c>
      <c r="Z37" s="194">
        <v>80</v>
      </c>
      <c r="AA37" s="194"/>
      <c r="AB37" s="194"/>
      <c r="AC37" s="194"/>
      <c r="AD37" s="194">
        <v>1</v>
      </c>
      <c r="AE37" s="267">
        <f t="shared" si="1"/>
        <v>3</v>
      </c>
      <c r="AF37" s="246">
        <v>117</v>
      </c>
      <c r="AG37" s="194">
        <v>29</v>
      </c>
      <c r="AH37" s="194">
        <v>88</v>
      </c>
      <c r="AI37" s="194"/>
      <c r="AJ37" s="194"/>
      <c r="AK37" s="194"/>
      <c r="AL37" s="194">
        <v>1</v>
      </c>
      <c r="AM37" s="267">
        <v>4</v>
      </c>
      <c r="AN37" s="246">
        <v>109</v>
      </c>
      <c r="AO37" s="194">
        <v>29</v>
      </c>
      <c r="AP37" s="194">
        <v>80</v>
      </c>
      <c r="AQ37" s="185"/>
      <c r="AR37" s="185"/>
      <c r="AS37" s="185"/>
      <c r="AT37" s="194">
        <v>1</v>
      </c>
      <c r="AU37" s="267">
        <f t="shared" si="2"/>
        <v>5</v>
      </c>
      <c r="AV37" s="188">
        <v>114</v>
      </c>
      <c r="AW37" s="185">
        <v>29</v>
      </c>
      <c r="AX37" s="185">
        <v>85</v>
      </c>
      <c r="AY37" s="185"/>
      <c r="AZ37" s="185"/>
      <c r="BA37" s="185"/>
      <c r="BB37" s="185">
        <v>1</v>
      </c>
      <c r="BC37" s="185">
        <v>6</v>
      </c>
      <c r="BD37" s="187">
        <v>108</v>
      </c>
      <c r="BE37" s="185">
        <v>29</v>
      </c>
      <c r="BF37" s="185">
        <v>79</v>
      </c>
      <c r="BG37" s="188"/>
      <c r="BH37" s="185"/>
      <c r="BI37" s="185"/>
      <c r="BJ37" s="185">
        <v>1</v>
      </c>
      <c r="BK37" s="185">
        <f t="shared" si="3"/>
        <v>7</v>
      </c>
      <c r="BL37" s="210"/>
      <c r="BM37" s="313">
        <f t="shared" si="4"/>
        <v>7</v>
      </c>
      <c r="BN37" s="191">
        <f t="shared" si="5"/>
        <v>111.42857142857143</v>
      </c>
      <c r="BO37" s="192">
        <f t="shared" si="6"/>
        <v>31.542857142857144</v>
      </c>
      <c r="BQ37" s="34"/>
      <c r="BR37" s="34"/>
    </row>
    <row r="38" spans="1:74" s="33" customFormat="1" ht="19.5" customHeight="1">
      <c r="A38" s="177">
        <v>35</v>
      </c>
      <c r="B38" s="7" t="s">
        <v>92</v>
      </c>
      <c r="C38" s="7" t="s">
        <v>89</v>
      </c>
      <c r="D38" s="7" t="s">
        <v>90</v>
      </c>
      <c r="E38" s="48" t="s">
        <v>186</v>
      </c>
      <c r="F38" s="216"/>
      <c r="G38" s="214"/>
      <c r="H38" s="182">
        <v>115</v>
      </c>
      <c r="I38" s="183">
        <v>27</v>
      </c>
      <c r="J38" s="183">
        <v>88</v>
      </c>
      <c r="K38" s="183"/>
      <c r="L38" s="183"/>
      <c r="M38" s="183"/>
      <c r="N38" s="183">
        <v>1</v>
      </c>
      <c r="O38" s="184"/>
      <c r="P38" s="182"/>
      <c r="Q38" s="183"/>
      <c r="R38" s="183"/>
      <c r="S38" s="183"/>
      <c r="T38" s="183"/>
      <c r="U38" s="183"/>
      <c r="V38" s="183"/>
      <c r="W38" s="184">
        <f t="shared" si="0"/>
        <v>1</v>
      </c>
      <c r="X38" s="246">
        <v>103</v>
      </c>
      <c r="Y38" s="212">
        <v>27</v>
      </c>
      <c r="Z38" s="194">
        <v>76</v>
      </c>
      <c r="AA38" s="194"/>
      <c r="AB38" s="194"/>
      <c r="AC38" s="194"/>
      <c r="AD38" s="194">
        <v>1</v>
      </c>
      <c r="AE38" s="267">
        <f t="shared" si="1"/>
        <v>2</v>
      </c>
      <c r="AF38" s="246">
        <v>104</v>
      </c>
      <c r="AG38" s="194">
        <v>27</v>
      </c>
      <c r="AH38" s="194">
        <v>77</v>
      </c>
      <c r="AI38" s="194"/>
      <c r="AJ38" s="194"/>
      <c r="AK38" s="194"/>
      <c r="AL38" s="194">
        <v>1</v>
      </c>
      <c r="AM38" s="267">
        <v>3</v>
      </c>
      <c r="AN38" s="246">
        <v>100</v>
      </c>
      <c r="AO38" s="287">
        <v>27</v>
      </c>
      <c r="AP38" s="194">
        <v>73</v>
      </c>
      <c r="AQ38" s="185"/>
      <c r="AR38" s="185"/>
      <c r="AS38" s="185"/>
      <c r="AT38" s="194">
        <v>1</v>
      </c>
      <c r="AU38" s="267">
        <f t="shared" si="2"/>
        <v>4</v>
      </c>
      <c r="AV38" s="188">
        <v>106</v>
      </c>
      <c r="AW38" s="185">
        <v>27</v>
      </c>
      <c r="AX38" s="185">
        <v>79</v>
      </c>
      <c r="AY38" s="185"/>
      <c r="AZ38" s="185"/>
      <c r="BA38" s="185"/>
      <c r="BB38" s="185">
        <v>1</v>
      </c>
      <c r="BC38" s="185">
        <v>5</v>
      </c>
      <c r="BD38" s="187">
        <v>97</v>
      </c>
      <c r="BE38" s="185">
        <v>27</v>
      </c>
      <c r="BF38" s="185">
        <v>70</v>
      </c>
      <c r="BG38" s="188"/>
      <c r="BH38" s="185"/>
      <c r="BI38" s="185"/>
      <c r="BJ38" s="185">
        <v>11</v>
      </c>
      <c r="BK38" s="185">
        <f t="shared" si="3"/>
        <v>16</v>
      </c>
      <c r="BL38" s="210"/>
      <c r="BM38" s="190">
        <f t="shared" si="4"/>
        <v>6</v>
      </c>
      <c r="BN38" s="191">
        <f t="shared" si="5"/>
        <v>104.16666666666667</v>
      </c>
      <c r="BO38" s="192">
        <f t="shared" si="6"/>
        <v>25.733333333333338</v>
      </c>
      <c r="BQ38" s="34"/>
      <c r="BR38" s="34"/>
    </row>
    <row r="39" spans="1:74" s="34" customFormat="1" ht="19.5" customHeight="1">
      <c r="A39" s="177">
        <v>36</v>
      </c>
      <c r="B39" s="224" t="s">
        <v>9</v>
      </c>
      <c r="C39" s="7" t="s">
        <v>10</v>
      </c>
      <c r="D39" s="225" t="s">
        <v>108</v>
      </c>
      <c r="E39" s="194">
        <v>11</v>
      </c>
      <c r="F39" s="194"/>
      <c r="G39" s="214"/>
      <c r="H39" s="226">
        <v>89</v>
      </c>
      <c r="I39" s="226">
        <v>11</v>
      </c>
      <c r="J39" s="183">
        <v>78</v>
      </c>
      <c r="K39" s="226">
        <v>11</v>
      </c>
      <c r="L39" s="226"/>
      <c r="M39" s="226"/>
      <c r="N39" s="226">
        <v>1</v>
      </c>
      <c r="O39" s="184"/>
      <c r="P39" s="226">
        <v>87</v>
      </c>
      <c r="Q39" s="226">
        <v>11</v>
      </c>
      <c r="R39" s="183">
        <v>76</v>
      </c>
      <c r="S39" s="226" t="s">
        <v>489</v>
      </c>
      <c r="T39" s="226"/>
      <c r="U39" s="226" t="s">
        <v>490</v>
      </c>
      <c r="V39" s="226">
        <v>1</v>
      </c>
      <c r="W39" s="184">
        <f t="shared" si="0"/>
        <v>2</v>
      </c>
      <c r="X39" s="195">
        <v>84</v>
      </c>
      <c r="Y39" s="232">
        <v>11</v>
      </c>
      <c r="Z39" s="194">
        <v>73</v>
      </c>
      <c r="AA39" s="195">
        <v>9</v>
      </c>
      <c r="AB39" s="195"/>
      <c r="AC39" s="195"/>
      <c r="AD39" s="195">
        <v>8</v>
      </c>
      <c r="AE39" s="267">
        <f t="shared" si="1"/>
        <v>10</v>
      </c>
      <c r="AF39" s="246">
        <v>90</v>
      </c>
      <c r="AG39" s="195">
        <v>11</v>
      </c>
      <c r="AH39" s="195">
        <v>79</v>
      </c>
      <c r="AI39" s="195"/>
      <c r="AJ39" s="195"/>
      <c r="AK39" s="195" t="s">
        <v>610</v>
      </c>
      <c r="AL39" s="195">
        <v>1</v>
      </c>
      <c r="AM39" s="267">
        <v>11</v>
      </c>
      <c r="AN39" s="246">
        <v>80</v>
      </c>
      <c r="AO39" s="293">
        <v>11</v>
      </c>
      <c r="AP39" s="194">
        <v>69</v>
      </c>
      <c r="AQ39" s="195" t="s">
        <v>626</v>
      </c>
      <c r="AR39" s="195">
        <v>6</v>
      </c>
      <c r="AS39" s="185"/>
      <c r="AT39" s="195">
        <v>11</v>
      </c>
      <c r="AU39" s="267">
        <f t="shared" si="2"/>
        <v>22</v>
      </c>
      <c r="AV39" s="188">
        <v>85</v>
      </c>
      <c r="AW39" s="185">
        <v>11</v>
      </c>
      <c r="AX39" s="185">
        <v>74</v>
      </c>
      <c r="AY39" s="185" t="s">
        <v>704</v>
      </c>
      <c r="AZ39" s="185"/>
      <c r="BA39" s="185" t="s">
        <v>705</v>
      </c>
      <c r="BB39" s="195">
        <v>1</v>
      </c>
      <c r="BC39" s="185">
        <v>23</v>
      </c>
      <c r="BD39" s="187">
        <v>84</v>
      </c>
      <c r="BE39" s="195">
        <v>11</v>
      </c>
      <c r="BF39" s="195">
        <v>73</v>
      </c>
      <c r="BG39" s="227"/>
      <c r="BH39" s="195"/>
      <c r="BI39" s="195"/>
      <c r="BJ39" s="195">
        <v>4</v>
      </c>
      <c r="BK39" s="185">
        <f t="shared" si="3"/>
        <v>27</v>
      </c>
      <c r="BL39" s="195"/>
      <c r="BM39" s="313">
        <f t="shared" si="4"/>
        <v>7</v>
      </c>
      <c r="BN39" s="191">
        <f t="shared" si="5"/>
        <v>85.571428571428569</v>
      </c>
      <c r="BO39" s="192">
        <f t="shared" si="6"/>
        <v>10.857142857142856</v>
      </c>
    </row>
    <row r="40" spans="1:74" s="33" customFormat="1" ht="19.5" customHeight="1">
      <c r="A40" s="177">
        <v>37</v>
      </c>
      <c r="B40" s="7" t="s">
        <v>58</v>
      </c>
      <c r="C40" s="7" t="s">
        <v>59</v>
      </c>
      <c r="D40" s="7" t="s">
        <v>172</v>
      </c>
      <c r="E40" s="179" t="s">
        <v>195</v>
      </c>
      <c r="F40" s="180"/>
      <c r="G40" s="214"/>
      <c r="H40" s="182">
        <v>113</v>
      </c>
      <c r="I40" s="183">
        <v>28</v>
      </c>
      <c r="J40" s="183">
        <v>85</v>
      </c>
      <c r="K40" s="183"/>
      <c r="L40" s="183"/>
      <c r="M40" s="183"/>
      <c r="N40" s="183">
        <v>1</v>
      </c>
      <c r="O40" s="184"/>
      <c r="P40" s="182">
        <v>107</v>
      </c>
      <c r="Q40" s="183">
        <v>28</v>
      </c>
      <c r="R40" s="183">
        <v>79</v>
      </c>
      <c r="S40" s="183"/>
      <c r="T40" s="183"/>
      <c r="U40" s="183"/>
      <c r="V40" s="183">
        <v>1</v>
      </c>
      <c r="W40" s="184">
        <f t="shared" si="0"/>
        <v>2</v>
      </c>
      <c r="X40" s="246">
        <v>114</v>
      </c>
      <c r="Y40" s="212">
        <v>28</v>
      </c>
      <c r="Z40" s="194">
        <v>86</v>
      </c>
      <c r="AA40" s="194"/>
      <c r="AB40" s="194"/>
      <c r="AC40" s="194"/>
      <c r="AD40" s="194">
        <v>1</v>
      </c>
      <c r="AE40" s="267">
        <f t="shared" si="1"/>
        <v>3</v>
      </c>
      <c r="AF40" s="246">
        <v>110</v>
      </c>
      <c r="AG40" s="288">
        <v>28</v>
      </c>
      <c r="AH40" s="194">
        <v>82</v>
      </c>
      <c r="AI40" s="194"/>
      <c r="AJ40" s="194"/>
      <c r="AK40" s="194"/>
      <c r="AL40" s="194">
        <v>1</v>
      </c>
      <c r="AM40" s="267">
        <v>4</v>
      </c>
      <c r="AN40" s="246">
        <v>98</v>
      </c>
      <c r="AO40" s="194">
        <v>28</v>
      </c>
      <c r="AP40" s="194">
        <v>70</v>
      </c>
      <c r="AQ40" s="185"/>
      <c r="AR40" s="185"/>
      <c r="AS40" s="185"/>
      <c r="AT40" s="194">
        <v>7</v>
      </c>
      <c r="AU40" s="267">
        <f t="shared" si="2"/>
        <v>11</v>
      </c>
      <c r="AV40" s="188"/>
      <c r="AW40" s="185"/>
      <c r="AX40" s="185"/>
      <c r="AY40" s="185"/>
      <c r="AZ40" s="185"/>
      <c r="BA40" s="185"/>
      <c r="BB40" s="185"/>
      <c r="BC40" s="185">
        <v>11</v>
      </c>
      <c r="BD40" s="187"/>
      <c r="BE40" s="185"/>
      <c r="BF40" s="185"/>
      <c r="BG40" s="188"/>
      <c r="BH40" s="185"/>
      <c r="BI40" s="185"/>
      <c r="BJ40" s="185"/>
      <c r="BK40" s="185">
        <f t="shared" si="3"/>
        <v>11</v>
      </c>
      <c r="BL40" s="210"/>
      <c r="BM40" s="190">
        <f t="shared" si="4"/>
        <v>5</v>
      </c>
      <c r="BN40" s="191">
        <f t="shared" si="5"/>
        <v>108.4</v>
      </c>
      <c r="BO40" s="192">
        <f t="shared" si="6"/>
        <v>29.120000000000005</v>
      </c>
      <c r="BQ40" s="34"/>
      <c r="BR40" s="34"/>
    </row>
    <row r="41" spans="1:74" s="33" customFormat="1" ht="19.5" customHeight="1">
      <c r="A41" s="177">
        <v>38</v>
      </c>
      <c r="B41" s="7" t="s">
        <v>11</v>
      </c>
      <c r="C41" s="178" t="s">
        <v>12</v>
      </c>
      <c r="D41" s="7" t="s">
        <v>152</v>
      </c>
      <c r="E41" s="194">
        <v>25</v>
      </c>
      <c r="F41" s="183"/>
      <c r="G41" s="214"/>
      <c r="H41" s="182">
        <v>103</v>
      </c>
      <c r="I41" s="183">
        <v>25</v>
      </c>
      <c r="J41" s="183">
        <v>78</v>
      </c>
      <c r="K41" s="183"/>
      <c r="L41" s="183"/>
      <c r="M41" s="183"/>
      <c r="N41" s="183">
        <v>1</v>
      </c>
      <c r="O41" s="184"/>
      <c r="P41" s="182">
        <v>105</v>
      </c>
      <c r="Q41" s="183">
        <v>25</v>
      </c>
      <c r="R41" s="183">
        <v>80</v>
      </c>
      <c r="S41" s="183"/>
      <c r="T41" s="183"/>
      <c r="U41" s="183" t="s">
        <v>491</v>
      </c>
      <c r="V41" s="183">
        <v>1</v>
      </c>
      <c r="W41" s="184">
        <f t="shared" si="0"/>
        <v>2</v>
      </c>
      <c r="X41" s="246">
        <v>100</v>
      </c>
      <c r="Y41" s="212">
        <v>25</v>
      </c>
      <c r="Z41" s="194">
        <v>75</v>
      </c>
      <c r="AA41" s="194"/>
      <c r="AB41" s="194"/>
      <c r="AC41" s="194"/>
      <c r="AD41" s="194">
        <v>1</v>
      </c>
      <c r="AE41" s="267">
        <f t="shared" si="1"/>
        <v>3</v>
      </c>
      <c r="AF41" s="246">
        <v>115</v>
      </c>
      <c r="AG41" s="194">
        <v>25</v>
      </c>
      <c r="AH41" s="194">
        <v>90</v>
      </c>
      <c r="AI41" s="194"/>
      <c r="AJ41" s="194"/>
      <c r="AK41" s="194"/>
      <c r="AL41" s="194">
        <v>1</v>
      </c>
      <c r="AM41" s="267">
        <v>4</v>
      </c>
      <c r="AN41" s="246">
        <v>110</v>
      </c>
      <c r="AO41" s="194">
        <v>25</v>
      </c>
      <c r="AP41" s="194">
        <v>85</v>
      </c>
      <c r="AQ41" s="185"/>
      <c r="AR41" s="185"/>
      <c r="AS41" s="185"/>
      <c r="AT41" s="194">
        <v>1</v>
      </c>
      <c r="AU41" s="267">
        <f t="shared" si="2"/>
        <v>5</v>
      </c>
      <c r="AV41" s="188">
        <v>109</v>
      </c>
      <c r="AW41" s="185">
        <v>25</v>
      </c>
      <c r="AX41" s="185">
        <v>84</v>
      </c>
      <c r="AY41" s="185"/>
      <c r="AZ41" s="185"/>
      <c r="BA41" s="185"/>
      <c r="BB41" s="185">
        <v>1</v>
      </c>
      <c r="BC41" s="185">
        <v>6</v>
      </c>
      <c r="BD41" s="187">
        <v>110</v>
      </c>
      <c r="BE41" s="185">
        <v>25</v>
      </c>
      <c r="BF41" s="185">
        <v>85</v>
      </c>
      <c r="BG41" s="188"/>
      <c r="BH41" s="185"/>
      <c r="BI41" s="185"/>
      <c r="BJ41" s="185">
        <v>1</v>
      </c>
      <c r="BK41" s="185">
        <f t="shared" si="3"/>
        <v>7</v>
      </c>
      <c r="BL41" s="210"/>
      <c r="BM41" s="313">
        <f t="shared" si="4"/>
        <v>7</v>
      </c>
      <c r="BN41" s="191">
        <f t="shared" si="5"/>
        <v>107.42857142857143</v>
      </c>
      <c r="BO41" s="192">
        <f t="shared" si="6"/>
        <v>28.342857142857145</v>
      </c>
      <c r="BQ41" s="34"/>
      <c r="BR41" s="34"/>
    </row>
    <row r="42" spans="1:74" s="33" customFormat="1" ht="19.5" customHeight="1">
      <c r="A42" s="177">
        <v>39</v>
      </c>
      <c r="B42" s="7" t="s">
        <v>326</v>
      </c>
      <c r="C42" s="178" t="s">
        <v>327</v>
      </c>
      <c r="D42" s="7" t="s">
        <v>152</v>
      </c>
      <c r="E42" s="194"/>
      <c r="F42" s="183">
        <v>10</v>
      </c>
      <c r="G42" s="214"/>
      <c r="H42" s="228">
        <v>88</v>
      </c>
      <c r="I42" s="183"/>
      <c r="J42" s="183"/>
      <c r="K42" s="183"/>
      <c r="L42" s="183">
        <v>5</v>
      </c>
      <c r="M42" s="183"/>
      <c r="N42" s="183">
        <v>1</v>
      </c>
      <c r="O42" s="184"/>
      <c r="P42" s="182">
        <v>87</v>
      </c>
      <c r="Q42" s="183"/>
      <c r="R42" s="183"/>
      <c r="S42" s="183"/>
      <c r="T42" s="183"/>
      <c r="U42" s="183"/>
      <c r="V42" s="183">
        <v>1</v>
      </c>
      <c r="W42" s="184">
        <f t="shared" si="0"/>
        <v>2</v>
      </c>
      <c r="X42" s="246"/>
      <c r="Y42" s="212"/>
      <c r="Z42" s="194"/>
      <c r="AA42" s="194"/>
      <c r="AB42" s="194"/>
      <c r="AC42" s="194"/>
      <c r="AD42" s="194"/>
      <c r="AE42" s="267">
        <f t="shared" si="1"/>
        <v>2</v>
      </c>
      <c r="AF42" s="246">
        <v>87</v>
      </c>
      <c r="AG42" s="194">
        <v>10</v>
      </c>
      <c r="AH42" s="194">
        <v>77</v>
      </c>
      <c r="AI42" s="194">
        <v>11</v>
      </c>
      <c r="AJ42" s="194"/>
      <c r="AK42" s="194"/>
      <c r="AL42" s="194">
        <v>1</v>
      </c>
      <c r="AM42" s="267">
        <v>3</v>
      </c>
      <c r="AN42" s="246">
        <v>86</v>
      </c>
      <c r="AO42" s="194">
        <v>10</v>
      </c>
      <c r="AP42" s="194">
        <v>76</v>
      </c>
      <c r="AQ42" s="185" t="s">
        <v>629</v>
      </c>
      <c r="AR42" s="185">
        <v>12</v>
      </c>
      <c r="AS42" s="185"/>
      <c r="AT42" s="194">
        <v>1</v>
      </c>
      <c r="AU42" s="267">
        <f t="shared" si="2"/>
        <v>4</v>
      </c>
      <c r="AV42" s="188">
        <v>96</v>
      </c>
      <c r="AW42" s="185">
        <v>10</v>
      </c>
      <c r="AX42" s="185">
        <v>86</v>
      </c>
      <c r="AY42" s="185">
        <v>17</v>
      </c>
      <c r="AZ42" s="185"/>
      <c r="BA42" s="185"/>
      <c r="BB42" s="185">
        <v>1</v>
      </c>
      <c r="BC42" s="185">
        <v>5</v>
      </c>
      <c r="BD42" s="187">
        <v>87</v>
      </c>
      <c r="BE42" s="185">
        <v>10</v>
      </c>
      <c r="BF42" s="185">
        <v>77</v>
      </c>
      <c r="BG42" s="188"/>
      <c r="BH42" s="185"/>
      <c r="BI42" s="185"/>
      <c r="BJ42" s="185">
        <v>1</v>
      </c>
      <c r="BK42" s="185">
        <f t="shared" si="3"/>
        <v>6</v>
      </c>
      <c r="BL42" s="210"/>
      <c r="BM42" s="190">
        <f t="shared" si="4"/>
        <v>6</v>
      </c>
      <c r="BN42" s="191">
        <f t="shared" si="5"/>
        <v>88.5</v>
      </c>
      <c r="BO42" s="192">
        <f t="shared" si="6"/>
        <v>13.200000000000001</v>
      </c>
      <c r="BQ42" s="34"/>
      <c r="BR42" s="34"/>
    </row>
    <row r="43" spans="1:74" s="33" customFormat="1" ht="19.5" customHeight="1">
      <c r="A43" s="177">
        <v>40</v>
      </c>
      <c r="B43" s="7" t="s">
        <v>60</v>
      </c>
      <c r="C43" s="7" t="s">
        <v>51</v>
      </c>
      <c r="D43" s="7" t="s">
        <v>3</v>
      </c>
      <c r="E43" s="194">
        <v>28</v>
      </c>
      <c r="F43" s="194" t="s">
        <v>492</v>
      </c>
      <c r="G43" s="181"/>
      <c r="H43" s="220">
        <v>96</v>
      </c>
      <c r="I43" s="229">
        <v>28</v>
      </c>
      <c r="J43" s="229">
        <v>68</v>
      </c>
      <c r="K43" s="183"/>
      <c r="L43" s="183"/>
      <c r="M43" s="183"/>
      <c r="N43" s="183">
        <v>21</v>
      </c>
      <c r="O43" s="184"/>
      <c r="P43" s="182">
        <v>103</v>
      </c>
      <c r="Q43" s="183">
        <v>21</v>
      </c>
      <c r="R43" s="183">
        <v>82</v>
      </c>
      <c r="S43" s="183"/>
      <c r="T43" s="183"/>
      <c r="U43" s="183"/>
      <c r="V43" s="183">
        <v>1</v>
      </c>
      <c r="W43" s="184">
        <f t="shared" si="0"/>
        <v>22</v>
      </c>
      <c r="X43" s="246">
        <v>107</v>
      </c>
      <c r="Y43" s="212">
        <v>21</v>
      </c>
      <c r="Z43" s="194">
        <v>86</v>
      </c>
      <c r="AA43" s="194"/>
      <c r="AB43" s="194"/>
      <c r="AC43" s="194" t="s">
        <v>505</v>
      </c>
      <c r="AD43" s="194">
        <v>1</v>
      </c>
      <c r="AE43" s="267">
        <f t="shared" si="1"/>
        <v>23</v>
      </c>
      <c r="AF43" s="246">
        <v>103</v>
      </c>
      <c r="AG43" s="194">
        <v>21</v>
      </c>
      <c r="AH43" s="194">
        <v>82</v>
      </c>
      <c r="AI43" s="194"/>
      <c r="AJ43" s="194"/>
      <c r="AK43" s="194" t="s">
        <v>611</v>
      </c>
      <c r="AL43" s="194">
        <v>1</v>
      </c>
      <c r="AM43" s="267">
        <v>24</v>
      </c>
      <c r="AN43" s="246">
        <v>97</v>
      </c>
      <c r="AO43" s="194">
        <v>21</v>
      </c>
      <c r="AP43" s="194">
        <v>76</v>
      </c>
      <c r="AQ43" s="185"/>
      <c r="AR43" s="185"/>
      <c r="AS43" s="185" t="s">
        <v>630</v>
      </c>
      <c r="AT43" s="194">
        <v>1</v>
      </c>
      <c r="AU43" s="267">
        <f t="shared" si="2"/>
        <v>25</v>
      </c>
      <c r="AV43" s="188">
        <v>108</v>
      </c>
      <c r="AW43" s="185">
        <v>21</v>
      </c>
      <c r="AX43" s="185">
        <v>87</v>
      </c>
      <c r="AY43" s="185"/>
      <c r="AZ43" s="185"/>
      <c r="BA43" s="185"/>
      <c r="BB43" s="185">
        <v>1</v>
      </c>
      <c r="BC43" s="185">
        <v>26</v>
      </c>
      <c r="BD43" s="187">
        <v>101</v>
      </c>
      <c r="BE43" s="185">
        <v>21</v>
      </c>
      <c r="BF43" s="185">
        <v>80</v>
      </c>
      <c r="BG43" s="188"/>
      <c r="BH43" s="185"/>
      <c r="BI43" s="185" t="s">
        <v>705</v>
      </c>
      <c r="BJ43" s="185">
        <v>1</v>
      </c>
      <c r="BK43" s="185">
        <f t="shared" si="3"/>
        <v>27</v>
      </c>
      <c r="BL43" s="210"/>
      <c r="BM43" s="313">
        <f t="shared" si="4"/>
        <v>7</v>
      </c>
      <c r="BN43" s="191">
        <f t="shared" si="5"/>
        <v>102.14285714285714</v>
      </c>
      <c r="BO43" s="192">
        <f>(BN43-72)*0.8*0.8</f>
        <v>19.291428571428572</v>
      </c>
      <c r="BQ43" s="34"/>
      <c r="BR43" s="34"/>
    </row>
    <row r="44" spans="1:74" ht="19.5" customHeight="1">
      <c r="A44" s="177">
        <v>41</v>
      </c>
      <c r="B44" s="193" t="s">
        <v>511</v>
      </c>
      <c r="C44" s="193" t="s">
        <v>512</v>
      </c>
      <c r="D44" s="193" t="s">
        <v>152</v>
      </c>
      <c r="E44" s="194"/>
      <c r="F44" s="257" t="s">
        <v>728</v>
      </c>
      <c r="G44" s="181"/>
      <c r="H44" s="199"/>
      <c r="I44" s="194"/>
      <c r="J44" s="194"/>
      <c r="K44" s="194"/>
      <c r="L44" s="194"/>
      <c r="M44" s="194"/>
      <c r="N44" s="194"/>
      <c r="O44" s="194"/>
      <c r="P44" s="182"/>
      <c r="Q44" s="194"/>
      <c r="R44" s="194"/>
      <c r="S44" s="194"/>
      <c r="T44" s="194"/>
      <c r="U44" s="194"/>
      <c r="V44" s="194"/>
      <c r="W44" s="267"/>
      <c r="X44" s="199">
        <v>113</v>
      </c>
      <c r="Y44" s="194"/>
      <c r="Z44" s="194"/>
      <c r="AA44" s="194"/>
      <c r="AB44" s="194"/>
      <c r="AC44" s="194" t="s">
        <v>363</v>
      </c>
      <c r="AD44" s="194"/>
      <c r="AE44" s="267"/>
      <c r="AF44" s="268"/>
      <c r="AG44" s="194"/>
      <c r="AH44" s="194"/>
      <c r="AI44" s="194"/>
      <c r="AJ44" s="194"/>
      <c r="AK44" s="194"/>
      <c r="AL44" s="194"/>
      <c r="AM44" s="267"/>
      <c r="AN44" s="268"/>
      <c r="AO44" s="194"/>
      <c r="AP44" s="194"/>
      <c r="AQ44" s="194"/>
      <c r="AR44" s="194"/>
      <c r="AS44" s="194"/>
      <c r="AT44" s="194"/>
      <c r="AU44" s="267"/>
      <c r="AV44" s="303">
        <v>115</v>
      </c>
      <c r="AW44" s="304"/>
      <c r="AX44" s="304"/>
      <c r="AY44" s="304"/>
      <c r="AZ44" s="304"/>
      <c r="BA44" s="304"/>
      <c r="BB44" s="304"/>
      <c r="BC44" s="267">
        <v>2</v>
      </c>
      <c r="BD44" s="268">
        <v>107</v>
      </c>
      <c r="BE44" s="194">
        <v>30</v>
      </c>
      <c r="BF44" s="194">
        <v>77</v>
      </c>
      <c r="BG44" s="194"/>
      <c r="BH44" s="194"/>
      <c r="BI44" s="194"/>
      <c r="BJ44" s="183">
        <v>1</v>
      </c>
      <c r="BK44" s="185">
        <f t="shared" si="3"/>
        <v>3</v>
      </c>
      <c r="BL44" s="35"/>
      <c r="BM44" s="314">
        <f t="shared" ref="BM44" si="10">COUNT(H44,P44,X44,AF44,AN44,AV44,BD44)</f>
        <v>3</v>
      </c>
      <c r="BN44" s="191">
        <f t="shared" ref="BN44" si="11">IFERROR(AVERAGE(H44,P44,X44,AF44,AN44,AV44,BD44),"-")</f>
        <v>111.66666666666667</v>
      </c>
      <c r="BO44" s="192">
        <f t="shared" ref="BO44" si="12">(BN44-72)*0.8</f>
        <v>31.733333333333338</v>
      </c>
      <c r="BQ44" s="163"/>
      <c r="BR44" s="244"/>
      <c r="BS44" s="245"/>
      <c r="BT44" s="198"/>
      <c r="BU44" s="164"/>
      <c r="BV44"/>
    </row>
    <row r="45" spans="1:74" ht="19.5" customHeight="1">
      <c r="A45" s="177">
        <v>42</v>
      </c>
      <c r="B45" s="193" t="s">
        <v>145</v>
      </c>
      <c r="C45" s="193" t="s">
        <v>111</v>
      </c>
      <c r="D45" s="193" t="s">
        <v>173</v>
      </c>
      <c r="E45" s="194">
        <v>19</v>
      </c>
      <c r="F45" s="194" t="s">
        <v>493</v>
      </c>
      <c r="G45" s="181"/>
      <c r="H45" s="182">
        <v>97</v>
      </c>
      <c r="I45" s="194">
        <v>19</v>
      </c>
      <c r="J45" s="194">
        <v>78</v>
      </c>
      <c r="K45" s="194"/>
      <c r="L45" s="194">
        <v>6</v>
      </c>
      <c r="M45" s="194"/>
      <c r="N45" s="194">
        <v>1</v>
      </c>
      <c r="O45" s="184"/>
      <c r="P45" s="230">
        <v>85</v>
      </c>
      <c r="Q45" s="194">
        <v>19</v>
      </c>
      <c r="R45" s="194">
        <v>66</v>
      </c>
      <c r="S45" s="194">
        <v>17</v>
      </c>
      <c r="T45" s="194"/>
      <c r="U45" s="194" t="s">
        <v>494</v>
      </c>
      <c r="V45" s="194">
        <v>18</v>
      </c>
      <c r="W45" s="184">
        <f t="shared" si="0"/>
        <v>19</v>
      </c>
      <c r="X45" s="246">
        <v>96</v>
      </c>
      <c r="Y45" s="212">
        <v>14</v>
      </c>
      <c r="Z45" s="194">
        <v>82</v>
      </c>
      <c r="AA45" s="194"/>
      <c r="AB45" s="194"/>
      <c r="AC45" s="194"/>
      <c r="AD45" s="194">
        <v>1</v>
      </c>
      <c r="AE45" s="267">
        <f t="shared" si="1"/>
        <v>20</v>
      </c>
      <c r="AF45" s="194">
        <v>84</v>
      </c>
      <c r="AG45" s="194">
        <v>14</v>
      </c>
      <c r="AH45" s="194">
        <v>70</v>
      </c>
      <c r="AI45" s="194" t="s">
        <v>612</v>
      </c>
      <c r="AJ45" s="194"/>
      <c r="AK45" s="194"/>
      <c r="AL45" s="194">
        <v>9</v>
      </c>
      <c r="AM45" s="267">
        <v>29</v>
      </c>
      <c r="AN45" s="194">
        <v>92</v>
      </c>
      <c r="AO45" s="194">
        <v>14</v>
      </c>
      <c r="AP45" s="194">
        <v>78</v>
      </c>
      <c r="AQ45" s="195"/>
      <c r="AR45" s="185"/>
      <c r="AS45" s="185"/>
      <c r="AT45" s="194">
        <v>1</v>
      </c>
      <c r="AU45" s="267">
        <f t="shared" si="2"/>
        <v>30</v>
      </c>
      <c r="AV45" s="188">
        <v>91</v>
      </c>
      <c r="AW45" s="185">
        <v>14</v>
      </c>
      <c r="AX45" s="185">
        <v>77</v>
      </c>
      <c r="AY45" s="185"/>
      <c r="AZ45" s="185"/>
      <c r="BA45" s="185"/>
      <c r="BB45" s="185">
        <v>1</v>
      </c>
      <c r="BC45" s="185">
        <v>31</v>
      </c>
      <c r="BD45" s="187">
        <v>90</v>
      </c>
      <c r="BE45" s="185">
        <v>14</v>
      </c>
      <c r="BF45" s="185">
        <v>76</v>
      </c>
      <c r="BG45" s="196"/>
      <c r="BH45" s="196"/>
      <c r="BI45" s="196"/>
      <c r="BJ45" s="185">
        <v>1</v>
      </c>
      <c r="BK45" s="185">
        <f t="shared" si="3"/>
        <v>32</v>
      </c>
      <c r="BL45" s="197"/>
      <c r="BM45" s="313">
        <f t="shared" si="4"/>
        <v>7</v>
      </c>
      <c r="BN45" s="191">
        <f t="shared" si="5"/>
        <v>90.714285714285708</v>
      </c>
      <c r="BO45" s="192">
        <f t="shared" si="6"/>
        <v>14.971428571428568</v>
      </c>
      <c r="BP45" s="198"/>
      <c r="BQ45" s="164"/>
      <c r="BR45"/>
      <c r="BT45"/>
      <c r="BU45"/>
      <c r="BV45"/>
    </row>
    <row r="46" spans="1:74" s="169" customFormat="1" ht="19.5" customHeight="1">
      <c r="A46" s="177">
        <v>43</v>
      </c>
      <c r="B46" s="200" t="s">
        <v>179</v>
      </c>
      <c r="C46" s="201" t="s">
        <v>180</v>
      </c>
      <c r="D46" s="202" t="s">
        <v>152</v>
      </c>
      <c r="E46" s="183"/>
      <c r="F46" s="183" t="s">
        <v>656</v>
      </c>
      <c r="G46" s="181"/>
      <c r="H46" s="195">
        <v>88</v>
      </c>
      <c r="I46" s="195"/>
      <c r="J46" s="195"/>
      <c r="K46" s="195"/>
      <c r="L46" s="195" t="s">
        <v>307</v>
      </c>
      <c r="M46" s="195"/>
      <c r="N46" s="195">
        <v>1</v>
      </c>
      <c r="O46" s="195"/>
      <c r="P46" s="182">
        <v>85</v>
      </c>
      <c r="Q46" s="195">
        <v>13</v>
      </c>
      <c r="R46" s="195">
        <v>72</v>
      </c>
      <c r="S46" s="195">
        <v>18</v>
      </c>
      <c r="T46" s="195"/>
      <c r="U46" s="195"/>
      <c r="V46" s="195">
        <v>10</v>
      </c>
      <c r="W46" s="184">
        <f t="shared" si="0"/>
        <v>11</v>
      </c>
      <c r="X46" s="195">
        <v>92</v>
      </c>
      <c r="Y46" s="232">
        <v>13</v>
      </c>
      <c r="Z46" s="195">
        <v>79</v>
      </c>
      <c r="AA46" s="195" t="s">
        <v>502</v>
      </c>
      <c r="AB46" s="195">
        <v>3</v>
      </c>
      <c r="AC46" s="195"/>
      <c r="AD46" s="195">
        <v>1</v>
      </c>
      <c r="AE46" s="267">
        <f t="shared" si="1"/>
        <v>12</v>
      </c>
      <c r="AF46" s="289">
        <v>81</v>
      </c>
      <c r="AG46" s="195">
        <v>13</v>
      </c>
      <c r="AH46" s="195">
        <v>68</v>
      </c>
      <c r="AI46" s="195"/>
      <c r="AJ46" s="195"/>
      <c r="AK46" s="195" t="s">
        <v>608</v>
      </c>
      <c r="AL46" s="195">
        <v>11</v>
      </c>
      <c r="AM46" s="195">
        <v>23</v>
      </c>
      <c r="AN46" s="195">
        <v>81</v>
      </c>
      <c r="AO46" s="195">
        <v>13</v>
      </c>
      <c r="AP46" s="297">
        <v>68</v>
      </c>
      <c r="AQ46" s="195">
        <v>11</v>
      </c>
      <c r="AR46" s="195"/>
      <c r="AS46" s="195"/>
      <c r="AT46" s="195">
        <v>15</v>
      </c>
      <c r="AU46" s="267">
        <f t="shared" si="2"/>
        <v>38</v>
      </c>
      <c r="AV46" s="311">
        <v>78</v>
      </c>
      <c r="AW46" s="195">
        <v>10</v>
      </c>
      <c r="AX46" s="195">
        <v>68</v>
      </c>
      <c r="AY46" s="203" t="s">
        <v>698</v>
      </c>
      <c r="AZ46" s="203"/>
      <c r="BA46" s="203">
        <v>8</v>
      </c>
      <c r="BB46" s="203">
        <v>12</v>
      </c>
      <c r="BC46" s="185">
        <v>50</v>
      </c>
      <c r="BD46" s="187"/>
      <c r="BE46" s="203"/>
      <c r="BF46" s="203"/>
      <c r="BG46" s="203"/>
      <c r="BH46" s="203"/>
      <c r="BI46" s="203"/>
      <c r="BJ46" s="183"/>
      <c r="BK46" s="309">
        <f t="shared" si="3"/>
        <v>50</v>
      </c>
      <c r="BL46" s="197"/>
      <c r="BM46" s="314">
        <f t="shared" si="4"/>
        <v>6</v>
      </c>
      <c r="BN46" s="191">
        <f t="shared" si="5"/>
        <v>84.166666666666671</v>
      </c>
      <c r="BO46" s="192">
        <f t="shared" si="6"/>
        <v>9.7333333333333378</v>
      </c>
      <c r="BR46" s="208"/>
      <c r="BS46" s="208"/>
    </row>
    <row r="47" spans="1:74" s="169" customFormat="1" ht="19.5" customHeight="1">
      <c r="A47" s="177">
        <v>44</v>
      </c>
      <c r="B47" s="200" t="s">
        <v>201</v>
      </c>
      <c r="C47" s="178" t="s">
        <v>202</v>
      </c>
      <c r="D47" s="202" t="s">
        <v>152</v>
      </c>
      <c r="E47" s="183"/>
      <c r="F47" s="183" t="s">
        <v>708</v>
      </c>
      <c r="G47" s="181"/>
      <c r="H47" s="195">
        <v>127</v>
      </c>
      <c r="I47" s="195"/>
      <c r="J47" s="195"/>
      <c r="K47" s="195"/>
      <c r="L47" s="195"/>
      <c r="M47" s="195"/>
      <c r="N47" s="195">
        <v>1</v>
      </c>
      <c r="O47" s="233"/>
      <c r="P47" s="182">
        <v>124</v>
      </c>
      <c r="Q47" s="195"/>
      <c r="R47" s="195"/>
      <c r="S47" s="195"/>
      <c r="T47" s="195"/>
      <c r="U47" s="195"/>
      <c r="V47" s="195">
        <v>1</v>
      </c>
      <c r="W47" s="184">
        <f t="shared" si="0"/>
        <v>2</v>
      </c>
      <c r="X47" s="195">
        <v>122</v>
      </c>
      <c r="Y47" s="232">
        <v>35</v>
      </c>
      <c r="Z47" s="195">
        <v>87</v>
      </c>
      <c r="AA47" s="195"/>
      <c r="AB47" s="195"/>
      <c r="AC47" s="195"/>
      <c r="AD47" s="195">
        <v>1</v>
      </c>
      <c r="AE47" s="267">
        <f t="shared" si="1"/>
        <v>3</v>
      </c>
      <c r="AF47" s="246"/>
      <c r="AG47" s="195"/>
      <c r="AH47" s="195"/>
      <c r="AI47" s="195"/>
      <c r="AJ47" s="195"/>
      <c r="AK47" s="195"/>
      <c r="AL47" s="195"/>
      <c r="AM47" s="233">
        <v>3</v>
      </c>
      <c r="AN47" s="195">
        <v>121</v>
      </c>
      <c r="AO47" s="195">
        <v>35</v>
      </c>
      <c r="AP47" s="195">
        <v>86</v>
      </c>
      <c r="AQ47" s="195"/>
      <c r="AR47" s="195"/>
      <c r="AS47" s="195"/>
      <c r="AT47" s="195">
        <v>1</v>
      </c>
      <c r="AU47" s="267">
        <f t="shared" si="2"/>
        <v>4</v>
      </c>
      <c r="AV47" s="227">
        <v>132</v>
      </c>
      <c r="AW47" s="195">
        <v>35</v>
      </c>
      <c r="AX47" s="195">
        <v>97</v>
      </c>
      <c r="AY47" s="203"/>
      <c r="AZ47" s="203"/>
      <c r="BA47" s="203"/>
      <c r="BB47" s="203">
        <v>1</v>
      </c>
      <c r="BC47" s="185">
        <v>5</v>
      </c>
      <c r="BD47" s="187">
        <v>117</v>
      </c>
      <c r="BE47" s="203">
        <v>36</v>
      </c>
      <c r="BF47" s="203">
        <v>81</v>
      </c>
      <c r="BG47" s="203"/>
      <c r="BH47" s="203"/>
      <c r="BI47" s="203"/>
      <c r="BJ47" s="183">
        <v>1</v>
      </c>
      <c r="BK47" s="185">
        <f t="shared" si="3"/>
        <v>6</v>
      </c>
      <c r="BL47" s="197"/>
      <c r="BM47" s="190">
        <f t="shared" si="4"/>
        <v>6</v>
      </c>
      <c r="BN47" s="191">
        <f t="shared" si="5"/>
        <v>123.83333333333333</v>
      </c>
      <c r="BO47" s="192">
        <v>36</v>
      </c>
      <c r="BR47" s="208"/>
      <c r="BS47" s="208"/>
    </row>
    <row r="48" spans="1:74" s="169" customFormat="1" ht="19.5" customHeight="1">
      <c r="A48" s="177">
        <v>45</v>
      </c>
      <c r="B48" s="200" t="s">
        <v>208</v>
      </c>
      <c r="C48" s="178" t="s">
        <v>304</v>
      </c>
      <c r="D48" s="202" t="s">
        <v>209</v>
      </c>
      <c r="E48" s="183"/>
      <c r="F48" s="183">
        <v>22</v>
      </c>
      <c r="G48" s="181"/>
      <c r="H48" s="195">
        <v>108</v>
      </c>
      <c r="I48" s="195"/>
      <c r="J48" s="195"/>
      <c r="K48" s="195"/>
      <c r="L48" s="195"/>
      <c r="M48" s="195"/>
      <c r="N48" s="195">
        <v>1</v>
      </c>
      <c r="O48" s="233"/>
      <c r="P48" s="182">
        <v>105</v>
      </c>
      <c r="Q48" s="195"/>
      <c r="R48" s="195"/>
      <c r="S48" s="195"/>
      <c r="T48" s="195"/>
      <c r="U48" s="195"/>
      <c r="V48" s="195">
        <v>1</v>
      </c>
      <c r="W48" s="184">
        <f t="shared" si="0"/>
        <v>2</v>
      </c>
      <c r="X48" s="195">
        <v>112</v>
      </c>
      <c r="Y48" s="232" t="s">
        <v>382</v>
      </c>
      <c r="Z48" s="195">
        <v>90</v>
      </c>
      <c r="AA48" s="195"/>
      <c r="AB48" s="195"/>
      <c r="AC48" s="195"/>
      <c r="AD48" s="195">
        <v>1</v>
      </c>
      <c r="AE48" s="267">
        <f t="shared" si="1"/>
        <v>3</v>
      </c>
      <c r="AF48" s="246"/>
      <c r="AG48" s="195"/>
      <c r="AH48" s="195"/>
      <c r="AI48" s="195"/>
      <c r="AJ48" s="195"/>
      <c r="AK48" s="195"/>
      <c r="AL48" s="195"/>
      <c r="AM48" s="233">
        <v>3</v>
      </c>
      <c r="AN48" s="195">
        <v>96</v>
      </c>
      <c r="AO48" s="195">
        <v>22</v>
      </c>
      <c r="AP48" s="195">
        <v>74</v>
      </c>
      <c r="AQ48" s="195">
        <v>5</v>
      </c>
      <c r="AR48" s="195"/>
      <c r="AS48" s="195"/>
      <c r="AT48" s="195">
        <v>1</v>
      </c>
      <c r="AU48" s="267">
        <f t="shared" si="2"/>
        <v>4</v>
      </c>
      <c r="AV48" s="227">
        <v>106</v>
      </c>
      <c r="AW48" s="195">
        <v>22</v>
      </c>
      <c r="AX48" s="195">
        <v>84</v>
      </c>
      <c r="AY48" s="203"/>
      <c r="AZ48" s="203"/>
      <c r="BA48" s="203"/>
      <c r="BB48" s="203">
        <v>1</v>
      </c>
      <c r="BC48" s="185">
        <v>5</v>
      </c>
      <c r="BD48" s="187">
        <v>97</v>
      </c>
      <c r="BE48" s="203">
        <v>22</v>
      </c>
      <c r="BF48" s="203">
        <v>75</v>
      </c>
      <c r="BG48" s="203">
        <v>6</v>
      </c>
      <c r="BH48" s="203">
        <v>6</v>
      </c>
      <c r="BI48" s="203"/>
      <c r="BJ48" s="183">
        <v>1</v>
      </c>
      <c r="BK48" s="185">
        <f t="shared" si="3"/>
        <v>6</v>
      </c>
      <c r="BL48" s="197"/>
      <c r="BM48" s="190">
        <f t="shared" si="4"/>
        <v>6</v>
      </c>
      <c r="BN48" s="191">
        <f t="shared" si="5"/>
        <v>104</v>
      </c>
      <c r="BO48" s="192">
        <f t="shared" si="6"/>
        <v>25.6</v>
      </c>
      <c r="BR48" s="208"/>
      <c r="BS48" s="208"/>
    </row>
    <row r="49" spans="1:74" ht="19.5" customHeight="1">
      <c r="A49" s="177">
        <v>46</v>
      </c>
      <c r="B49" s="193" t="s">
        <v>341</v>
      </c>
      <c r="C49" s="193" t="s">
        <v>342</v>
      </c>
      <c r="D49" s="193" t="s">
        <v>152</v>
      </c>
      <c r="E49" s="194"/>
      <c r="F49" s="257" t="s">
        <v>195</v>
      </c>
      <c r="G49" s="181"/>
      <c r="H49" s="199"/>
      <c r="I49" s="194"/>
      <c r="J49" s="194"/>
      <c r="K49" s="194"/>
      <c r="L49" s="194"/>
      <c r="M49" s="194"/>
      <c r="N49" s="194"/>
      <c r="O49" s="273"/>
      <c r="P49" s="199">
        <v>113</v>
      </c>
      <c r="Q49" s="194"/>
      <c r="R49" s="194"/>
      <c r="S49" s="194"/>
      <c r="T49" s="194"/>
      <c r="U49" s="194"/>
      <c r="V49" s="194">
        <v>1</v>
      </c>
      <c r="W49" s="267">
        <v>1</v>
      </c>
      <c r="X49" s="199">
        <v>116</v>
      </c>
      <c r="Y49" s="194"/>
      <c r="Z49" s="194"/>
      <c r="AA49" s="194"/>
      <c r="AB49" s="194"/>
      <c r="AC49" s="194"/>
      <c r="AD49" s="194">
        <v>1</v>
      </c>
      <c r="AE49" s="267">
        <v>2</v>
      </c>
      <c r="AF49" s="268"/>
      <c r="AG49" s="194"/>
      <c r="AH49" s="194"/>
      <c r="AI49" s="194"/>
      <c r="AJ49" s="194"/>
      <c r="AK49" s="194"/>
      <c r="AL49" s="194"/>
      <c r="AM49" s="267">
        <v>2</v>
      </c>
      <c r="AN49" s="268"/>
      <c r="AO49" s="194"/>
      <c r="AP49" s="194"/>
      <c r="AQ49" s="194"/>
      <c r="AR49" s="194"/>
      <c r="AS49" s="194"/>
      <c r="AT49" s="194"/>
      <c r="AU49" s="267">
        <f t="shared" si="2"/>
        <v>2</v>
      </c>
      <c r="AV49" s="268"/>
      <c r="AW49" s="194"/>
      <c r="AX49" s="194"/>
      <c r="AY49" s="194"/>
      <c r="AZ49" s="194"/>
      <c r="BA49" s="194"/>
      <c r="BB49" s="194"/>
      <c r="BC49" s="185">
        <v>2</v>
      </c>
      <c r="BD49" s="187"/>
      <c r="BE49" s="194"/>
      <c r="BF49" s="194"/>
      <c r="BG49" s="194"/>
      <c r="BH49" s="194"/>
      <c r="BI49" s="194"/>
      <c r="BJ49" s="183"/>
      <c r="BK49" s="185">
        <f t="shared" si="3"/>
        <v>2</v>
      </c>
      <c r="BL49" s="197"/>
      <c r="BM49" s="190">
        <f t="shared" si="4"/>
        <v>2</v>
      </c>
      <c r="BN49" s="191">
        <f t="shared" si="5"/>
        <v>114.5</v>
      </c>
      <c r="BO49" s="192">
        <f t="shared" si="6"/>
        <v>34</v>
      </c>
      <c r="BQ49" s="163"/>
      <c r="BR49" s="244"/>
      <c r="BS49" s="245"/>
      <c r="BT49" s="198"/>
      <c r="BU49" s="164"/>
      <c r="BV49"/>
    </row>
    <row r="50" spans="1:74" s="169" customFormat="1" ht="19.5" customHeight="1">
      <c r="A50" s="177">
        <v>47</v>
      </c>
      <c r="B50" s="200" t="s">
        <v>167</v>
      </c>
      <c r="C50" s="201" t="s">
        <v>102</v>
      </c>
      <c r="D50" s="234" t="s">
        <v>146</v>
      </c>
      <c r="E50" s="235">
        <v>16</v>
      </c>
      <c r="F50" s="235"/>
      <c r="G50" s="181"/>
      <c r="H50" s="195">
        <v>94</v>
      </c>
      <c r="I50" s="195">
        <v>16</v>
      </c>
      <c r="J50" s="195">
        <v>78</v>
      </c>
      <c r="K50" s="195"/>
      <c r="L50" s="195"/>
      <c r="M50" s="195"/>
      <c r="N50" s="195">
        <v>1</v>
      </c>
      <c r="O50" s="195"/>
      <c r="P50" s="182"/>
      <c r="Q50" s="195"/>
      <c r="R50" s="195"/>
      <c r="S50" s="195"/>
      <c r="T50" s="195"/>
      <c r="U50" s="195"/>
      <c r="V50" s="195"/>
      <c r="W50" s="184">
        <f t="shared" si="0"/>
        <v>1</v>
      </c>
      <c r="X50" s="195">
        <v>98</v>
      </c>
      <c r="Y50" s="232">
        <v>16</v>
      </c>
      <c r="Z50" s="195">
        <v>82</v>
      </c>
      <c r="AA50" s="195"/>
      <c r="AB50" s="195">
        <v>14</v>
      </c>
      <c r="AC50" s="195"/>
      <c r="AD50" s="195">
        <v>1</v>
      </c>
      <c r="AE50" s="267">
        <f t="shared" si="1"/>
        <v>2</v>
      </c>
      <c r="AF50" s="246">
        <v>99</v>
      </c>
      <c r="AG50" s="195">
        <v>16</v>
      </c>
      <c r="AH50" s="195">
        <v>83</v>
      </c>
      <c r="AI50" s="195"/>
      <c r="AJ50" s="195"/>
      <c r="AK50" s="195"/>
      <c r="AL50" s="195">
        <v>1</v>
      </c>
      <c r="AM50" s="195">
        <v>3</v>
      </c>
      <c r="AN50" s="195"/>
      <c r="AO50" s="195"/>
      <c r="AP50" s="195"/>
      <c r="AQ50" s="195"/>
      <c r="AR50" s="195"/>
      <c r="AS50" s="195"/>
      <c r="AT50" s="195"/>
      <c r="AU50" s="267">
        <f t="shared" si="2"/>
        <v>3</v>
      </c>
      <c r="AV50" s="227"/>
      <c r="AW50" s="203"/>
      <c r="AX50" s="203"/>
      <c r="AY50" s="203"/>
      <c r="AZ50" s="203"/>
      <c r="BA50" s="203"/>
      <c r="BB50" s="203"/>
      <c r="BC50" s="185">
        <v>3</v>
      </c>
      <c r="BD50" s="187"/>
      <c r="BE50" s="203"/>
      <c r="BF50" s="203"/>
      <c r="BG50" s="203"/>
      <c r="BH50" s="203"/>
      <c r="BI50" s="203"/>
      <c r="BJ50" s="183"/>
      <c r="BK50" s="185">
        <f t="shared" si="3"/>
        <v>3</v>
      </c>
      <c r="BL50" s="35"/>
      <c r="BM50" s="190">
        <f t="shared" si="4"/>
        <v>3</v>
      </c>
      <c r="BN50" s="191">
        <f t="shared" si="5"/>
        <v>97</v>
      </c>
      <c r="BO50" s="192">
        <f t="shared" si="6"/>
        <v>20</v>
      </c>
      <c r="BR50" s="208"/>
      <c r="BS50" s="208"/>
    </row>
    <row r="51" spans="1:74" s="169" customFormat="1" ht="19.5" customHeight="1">
      <c r="A51" s="177">
        <v>48</v>
      </c>
      <c r="B51" s="200" t="s">
        <v>171</v>
      </c>
      <c r="C51" s="200" t="s">
        <v>228</v>
      </c>
      <c r="D51" s="202" t="s">
        <v>146</v>
      </c>
      <c r="E51" s="194">
        <v>7</v>
      </c>
      <c r="F51" s="183"/>
      <c r="G51" s="181"/>
      <c r="H51" s="236">
        <v>86</v>
      </c>
      <c r="I51" s="195">
        <v>7</v>
      </c>
      <c r="J51" s="195">
        <v>79</v>
      </c>
      <c r="K51" s="195" t="s">
        <v>317</v>
      </c>
      <c r="L51" s="195">
        <v>14</v>
      </c>
      <c r="M51" s="195">
        <v>17</v>
      </c>
      <c r="N51" s="195">
        <v>1</v>
      </c>
      <c r="O51" s="184"/>
      <c r="P51" s="195">
        <v>85</v>
      </c>
      <c r="Q51" s="195">
        <v>7</v>
      </c>
      <c r="R51" s="195">
        <v>78</v>
      </c>
      <c r="S51" s="195" t="s">
        <v>495</v>
      </c>
      <c r="T51" s="195">
        <v>3</v>
      </c>
      <c r="U51" s="195"/>
      <c r="V51" s="195">
        <v>1</v>
      </c>
      <c r="W51" s="184">
        <f t="shared" si="0"/>
        <v>2</v>
      </c>
      <c r="X51" s="195">
        <v>83</v>
      </c>
      <c r="Y51" s="232">
        <v>7</v>
      </c>
      <c r="Z51" s="195">
        <v>76</v>
      </c>
      <c r="AA51" s="195" t="s">
        <v>501</v>
      </c>
      <c r="AB51" s="195"/>
      <c r="AC51" s="195"/>
      <c r="AD51" s="195">
        <v>1</v>
      </c>
      <c r="AE51" s="267">
        <f t="shared" si="1"/>
        <v>3</v>
      </c>
      <c r="AF51" s="246">
        <v>88</v>
      </c>
      <c r="AG51" s="195">
        <v>7</v>
      </c>
      <c r="AH51" s="195">
        <v>81</v>
      </c>
      <c r="AI51" s="195">
        <v>5</v>
      </c>
      <c r="AJ51" s="195"/>
      <c r="AK51" s="195"/>
      <c r="AL51" s="195">
        <v>1</v>
      </c>
      <c r="AM51" s="267">
        <v>4</v>
      </c>
      <c r="AN51" s="195"/>
      <c r="AO51" s="195"/>
      <c r="AP51" s="195"/>
      <c r="AQ51" s="195"/>
      <c r="AR51" s="195"/>
      <c r="AS51" s="195"/>
      <c r="AT51" s="195"/>
      <c r="AU51" s="267">
        <f t="shared" si="2"/>
        <v>4</v>
      </c>
      <c r="AV51" s="227">
        <v>87</v>
      </c>
      <c r="AW51" s="203">
        <v>7</v>
      </c>
      <c r="AX51" s="203">
        <v>80</v>
      </c>
      <c r="AY51" s="185"/>
      <c r="AZ51" s="185">
        <v>14</v>
      </c>
      <c r="BA51" s="185"/>
      <c r="BB51" s="185">
        <v>1</v>
      </c>
      <c r="BC51" s="185">
        <v>5</v>
      </c>
      <c r="BD51" s="187">
        <v>88</v>
      </c>
      <c r="BE51" s="185">
        <v>7</v>
      </c>
      <c r="BF51" s="185">
        <v>81</v>
      </c>
      <c r="BG51" s="185">
        <v>11</v>
      </c>
      <c r="BH51" s="185"/>
      <c r="BI51" s="203">
        <v>8</v>
      </c>
      <c r="BJ51" s="183">
        <v>1</v>
      </c>
      <c r="BK51" s="185">
        <f t="shared" si="3"/>
        <v>6</v>
      </c>
      <c r="BL51" s="210"/>
      <c r="BM51" s="190">
        <f t="shared" si="4"/>
        <v>6</v>
      </c>
      <c r="BN51" s="191">
        <f t="shared" si="5"/>
        <v>86.166666666666671</v>
      </c>
      <c r="BO51" s="192">
        <f t="shared" si="6"/>
        <v>11.333333333333337</v>
      </c>
      <c r="BR51" s="208"/>
      <c r="BS51" s="208"/>
    </row>
    <row r="52" spans="1:74" s="169" customFormat="1" ht="19.5" customHeight="1">
      <c r="A52" s="177">
        <v>49</v>
      </c>
      <c r="B52" s="200" t="s">
        <v>716</v>
      </c>
      <c r="C52" s="193" t="s">
        <v>717</v>
      </c>
      <c r="D52" s="202" t="s">
        <v>725</v>
      </c>
      <c r="E52" s="259"/>
      <c r="F52" s="259"/>
      <c r="G52" s="181"/>
      <c r="H52" s="195"/>
      <c r="I52" s="195"/>
      <c r="J52" s="195"/>
      <c r="K52" s="195"/>
      <c r="L52" s="195"/>
      <c r="M52" s="195"/>
      <c r="N52" s="195"/>
      <c r="O52" s="194"/>
      <c r="P52" s="182"/>
      <c r="Q52" s="203"/>
      <c r="R52" s="203"/>
      <c r="S52" s="203"/>
      <c r="T52" s="203"/>
      <c r="U52" s="203"/>
      <c r="V52" s="203"/>
      <c r="W52" s="267"/>
      <c r="X52" s="274"/>
      <c r="Y52" s="203"/>
      <c r="Z52" s="203"/>
      <c r="AA52" s="203"/>
      <c r="AB52" s="203"/>
      <c r="AC52" s="203"/>
      <c r="AD52" s="203"/>
      <c r="AE52" s="275"/>
      <c r="AF52" s="302"/>
      <c r="AG52" s="195"/>
      <c r="AH52" s="195"/>
      <c r="AI52" s="195"/>
      <c r="AJ52" s="195"/>
      <c r="AK52" s="195"/>
      <c r="AL52" s="195"/>
      <c r="AM52" s="195"/>
      <c r="AN52" s="339"/>
      <c r="AO52" s="203"/>
      <c r="AP52" s="203"/>
      <c r="AQ52" s="203"/>
      <c r="AR52" s="195"/>
      <c r="AS52" s="203"/>
      <c r="AT52" s="203"/>
      <c r="AU52" s="275"/>
      <c r="AV52" s="306">
        <v>112</v>
      </c>
      <c r="AW52" s="307"/>
      <c r="AX52" s="307"/>
      <c r="AY52" s="307"/>
      <c r="AZ52" s="307"/>
      <c r="BA52" s="307">
        <v>17</v>
      </c>
      <c r="BB52" s="307"/>
      <c r="BC52" s="308"/>
      <c r="BD52" s="227">
        <v>106</v>
      </c>
      <c r="BE52" s="203"/>
      <c r="BF52" s="203"/>
      <c r="BG52" s="203"/>
      <c r="BH52" s="203"/>
      <c r="BI52" s="203"/>
      <c r="BJ52" s="183">
        <v>1</v>
      </c>
      <c r="BK52" s="185">
        <v>2</v>
      </c>
      <c r="BL52" s="210"/>
      <c r="BM52" s="190">
        <f t="shared" ref="BM52" si="13">COUNT(H52,P52,X52,AF52,AN52,AV52,BD52)</f>
        <v>2</v>
      </c>
      <c r="BN52" s="191">
        <f t="shared" ref="BN52" si="14">IFERROR(AVERAGE(H52,P52,X52,AF52,AN52,AV52,BD52),"-")</f>
        <v>109</v>
      </c>
      <c r="BO52" s="192">
        <f t="shared" ref="BO52" si="15">(BN52-72)*0.8</f>
        <v>29.6</v>
      </c>
      <c r="BR52" s="208"/>
      <c r="BS52" s="208"/>
    </row>
    <row r="53" spans="1:74" s="33" customFormat="1" ht="19.5" customHeight="1">
      <c r="A53" s="177">
        <v>50</v>
      </c>
      <c r="B53" s="178" t="s">
        <v>77</v>
      </c>
      <c r="C53" s="178" t="s">
        <v>61</v>
      </c>
      <c r="D53" s="7" t="s">
        <v>125</v>
      </c>
      <c r="E53" s="47">
        <v>14</v>
      </c>
      <c r="F53" s="47" t="s">
        <v>654</v>
      </c>
      <c r="G53" s="214"/>
      <c r="H53" s="230">
        <v>84</v>
      </c>
      <c r="I53" s="237">
        <v>14</v>
      </c>
      <c r="J53" s="237">
        <v>70</v>
      </c>
      <c r="K53" s="183"/>
      <c r="L53" s="183"/>
      <c r="M53" s="183"/>
      <c r="N53" s="183">
        <v>18</v>
      </c>
      <c r="O53" s="184"/>
      <c r="P53" s="182">
        <v>90</v>
      </c>
      <c r="Q53" s="183">
        <v>12</v>
      </c>
      <c r="R53" s="183">
        <v>78</v>
      </c>
      <c r="S53" s="183"/>
      <c r="T53" s="183"/>
      <c r="U53" s="183"/>
      <c r="V53" s="183">
        <v>1</v>
      </c>
      <c r="W53" s="184">
        <f t="shared" si="0"/>
        <v>19</v>
      </c>
      <c r="X53" s="246">
        <v>83</v>
      </c>
      <c r="Y53" s="212">
        <v>12</v>
      </c>
      <c r="Z53" s="231">
        <v>71</v>
      </c>
      <c r="AA53" s="194"/>
      <c r="AB53" s="194"/>
      <c r="AC53" s="194"/>
      <c r="AD53" s="194">
        <v>18</v>
      </c>
      <c r="AE53" s="267">
        <f t="shared" si="1"/>
        <v>37</v>
      </c>
      <c r="AF53" s="246">
        <v>86</v>
      </c>
      <c r="AG53" s="194">
        <v>10</v>
      </c>
      <c r="AH53" s="194">
        <v>76</v>
      </c>
      <c r="AI53" s="194"/>
      <c r="AJ53" s="194"/>
      <c r="AK53" s="194"/>
      <c r="AL53" s="194">
        <v>1</v>
      </c>
      <c r="AM53" s="267">
        <v>38</v>
      </c>
      <c r="AN53" s="246">
        <v>87</v>
      </c>
      <c r="AO53" s="194">
        <v>10</v>
      </c>
      <c r="AP53" s="194">
        <v>77</v>
      </c>
      <c r="AQ53" s="238"/>
      <c r="AR53" s="185"/>
      <c r="AS53" s="185"/>
      <c r="AT53" s="194">
        <v>1</v>
      </c>
      <c r="AU53" s="267">
        <f t="shared" si="2"/>
        <v>39</v>
      </c>
      <c r="AV53" s="188">
        <v>84</v>
      </c>
      <c r="AW53" s="185">
        <v>10</v>
      </c>
      <c r="AX53" s="185">
        <v>74</v>
      </c>
      <c r="AY53" s="238" t="s">
        <v>703</v>
      </c>
      <c r="AZ53" s="185"/>
      <c r="BA53" s="185"/>
      <c r="BB53" s="185">
        <v>1</v>
      </c>
      <c r="BC53" s="185">
        <v>40</v>
      </c>
      <c r="BD53" s="187">
        <v>87</v>
      </c>
      <c r="BE53" s="185">
        <v>10</v>
      </c>
      <c r="BF53" s="185">
        <v>77</v>
      </c>
      <c r="BG53" s="239">
        <v>13</v>
      </c>
      <c r="BH53" s="185"/>
      <c r="BI53" s="185"/>
      <c r="BJ53" s="185">
        <v>1</v>
      </c>
      <c r="BK53" s="185">
        <f t="shared" si="3"/>
        <v>41</v>
      </c>
      <c r="BL53" s="210"/>
      <c r="BM53" s="313">
        <f t="shared" si="4"/>
        <v>7</v>
      </c>
      <c r="BN53" s="191">
        <f t="shared" si="5"/>
        <v>85.857142857142861</v>
      </c>
      <c r="BO53" s="192">
        <f t="shared" si="6"/>
        <v>11.085714285714289</v>
      </c>
      <c r="BQ53" s="34"/>
      <c r="BR53" s="34"/>
    </row>
    <row r="54" spans="1:74" s="33" customFormat="1" ht="19.5" customHeight="1">
      <c r="A54" s="177">
        <v>51</v>
      </c>
      <c r="B54" s="7" t="s">
        <v>18</v>
      </c>
      <c r="C54" s="7" t="s">
        <v>19</v>
      </c>
      <c r="D54" s="7" t="s">
        <v>75</v>
      </c>
      <c r="E54" s="194">
        <v>17</v>
      </c>
      <c r="F54" s="183"/>
      <c r="G54" s="214"/>
      <c r="H54" s="182">
        <v>101</v>
      </c>
      <c r="I54" s="183">
        <v>17</v>
      </c>
      <c r="J54" s="183">
        <v>84</v>
      </c>
      <c r="K54" s="183"/>
      <c r="L54" s="183"/>
      <c r="M54" s="240"/>
      <c r="N54" s="183">
        <v>1</v>
      </c>
      <c r="O54" s="184"/>
      <c r="P54" s="182">
        <v>88</v>
      </c>
      <c r="Q54" s="183">
        <v>17</v>
      </c>
      <c r="R54" s="183">
        <v>71</v>
      </c>
      <c r="S54" s="183" t="s">
        <v>496</v>
      </c>
      <c r="T54" s="183"/>
      <c r="U54" s="240"/>
      <c r="V54" s="183">
        <v>11</v>
      </c>
      <c r="W54" s="184">
        <f t="shared" si="0"/>
        <v>12</v>
      </c>
      <c r="X54" s="246"/>
      <c r="Y54" s="212"/>
      <c r="Z54" s="194"/>
      <c r="AA54" s="194"/>
      <c r="AB54" s="194"/>
      <c r="AC54" s="269"/>
      <c r="AD54" s="194"/>
      <c r="AE54" s="267">
        <f t="shared" si="1"/>
        <v>12</v>
      </c>
      <c r="AF54" s="246">
        <v>95</v>
      </c>
      <c r="AG54" s="185">
        <v>17</v>
      </c>
      <c r="AH54" s="194">
        <v>78</v>
      </c>
      <c r="AI54" s="194"/>
      <c r="AJ54" s="194"/>
      <c r="AK54" s="194"/>
      <c r="AL54" s="194">
        <v>1</v>
      </c>
      <c r="AM54" s="267">
        <v>13</v>
      </c>
      <c r="AN54" s="246">
        <v>99</v>
      </c>
      <c r="AO54" s="194">
        <v>17</v>
      </c>
      <c r="AP54" s="194">
        <v>82</v>
      </c>
      <c r="AQ54" s="185"/>
      <c r="AR54" s="185"/>
      <c r="AS54" s="185"/>
      <c r="AT54" s="194">
        <v>1</v>
      </c>
      <c r="AU54" s="267">
        <f t="shared" si="2"/>
        <v>14</v>
      </c>
      <c r="AV54" s="188">
        <v>97</v>
      </c>
      <c r="AW54" s="185">
        <v>17</v>
      </c>
      <c r="AX54" s="185">
        <v>80</v>
      </c>
      <c r="AY54" s="185">
        <v>13</v>
      </c>
      <c r="AZ54" s="185"/>
      <c r="BA54" s="185"/>
      <c r="BB54" s="185">
        <v>1</v>
      </c>
      <c r="BC54" s="185">
        <v>15</v>
      </c>
      <c r="BD54" s="187">
        <v>89</v>
      </c>
      <c r="BE54" s="185">
        <v>17</v>
      </c>
      <c r="BF54" s="185">
        <v>72</v>
      </c>
      <c r="BG54" s="188">
        <v>12</v>
      </c>
      <c r="BH54" s="185">
        <v>12</v>
      </c>
      <c r="BI54" s="185"/>
      <c r="BJ54" s="185">
        <v>7</v>
      </c>
      <c r="BK54" s="185">
        <f t="shared" si="3"/>
        <v>22</v>
      </c>
      <c r="BL54" s="210"/>
      <c r="BM54" s="190">
        <f t="shared" si="4"/>
        <v>6</v>
      </c>
      <c r="BN54" s="191">
        <f t="shared" si="5"/>
        <v>94.833333333333329</v>
      </c>
      <c r="BO54" s="192">
        <f t="shared" si="6"/>
        <v>18.266666666666662</v>
      </c>
      <c r="BQ54" s="34"/>
      <c r="BR54" s="34"/>
    </row>
    <row r="55" spans="1:74" s="176" customFormat="1" ht="19.5" customHeight="1">
      <c r="A55" s="177">
        <v>52</v>
      </c>
      <c r="B55" s="241" t="s">
        <v>156</v>
      </c>
      <c r="C55" s="241" t="s">
        <v>157</v>
      </c>
      <c r="D55" s="242" t="s">
        <v>174</v>
      </c>
      <c r="E55" s="194">
        <v>20</v>
      </c>
      <c r="F55" s="194" t="s">
        <v>658</v>
      </c>
      <c r="G55" s="181"/>
      <c r="H55" s="182">
        <v>109</v>
      </c>
      <c r="I55" s="194">
        <v>20</v>
      </c>
      <c r="J55" s="194">
        <v>89</v>
      </c>
      <c r="K55" s="194"/>
      <c r="L55" s="194">
        <v>12</v>
      </c>
      <c r="M55" s="194"/>
      <c r="N55" s="194">
        <v>1</v>
      </c>
      <c r="O55" s="194"/>
      <c r="P55" s="182">
        <v>102</v>
      </c>
      <c r="Q55" s="194">
        <v>21</v>
      </c>
      <c r="R55" s="194">
        <v>81</v>
      </c>
      <c r="S55" s="194"/>
      <c r="T55" s="194"/>
      <c r="U55" s="194"/>
      <c r="V55" s="194">
        <v>1</v>
      </c>
      <c r="W55" s="184">
        <f t="shared" si="0"/>
        <v>2</v>
      </c>
      <c r="X55" s="246">
        <v>102</v>
      </c>
      <c r="Y55" s="212">
        <v>21</v>
      </c>
      <c r="Z55" s="194">
        <v>81</v>
      </c>
      <c r="AA55" s="194"/>
      <c r="AB55" s="194"/>
      <c r="AC55" s="194"/>
      <c r="AD55" s="194">
        <v>1</v>
      </c>
      <c r="AE55" s="267">
        <f t="shared" si="1"/>
        <v>3</v>
      </c>
      <c r="AF55" s="246">
        <v>85</v>
      </c>
      <c r="AG55" s="194">
        <v>21</v>
      </c>
      <c r="AH55" s="290">
        <v>64</v>
      </c>
      <c r="AI55" s="194">
        <v>5</v>
      </c>
      <c r="AJ55" s="194">
        <v>6</v>
      </c>
      <c r="AK55" s="194"/>
      <c r="AL55" s="194">
        <v>21</v>
      </c>
      <c r="AM55" s="267">
        <v>24</v>
      </c>
      <c r="AN55" s="194">
        <v>95</v>
      </c>
      <c r="AO55" s="194">
        <v>14</v>
      </c>
      <c r="AP55" s="194">
        <v>81</v>
      </c>
      <c r="AQ55" s="185">
        <v>5</v>
      </c>
      <c r="AR55" s="185">
        <v>14</v>
      </c>
      <c r="AS55" s="185"/>
      <c r="AT55" s="194">
        <v>1</v>
      </c>
      <c r="AU55" s="267">
        <f t="shared" si="2"/>
        <v>25</v>
      </c>
      <c r="AV55" s="188">
        <v>93</v>
      </c>
      <c r="AW55" s="185">
        <v>14</v>
      </c>
      <c r="AX55" s="185">
        <v>79</v>
      </c>
      <c r="AY55" s="185"/>
      <c r="AZ55" s="185"/>
      <c r="BA55" s="185"/>
      <c r="BB55" s="185">
        <v>1</v>
      </c>
      <c r="BC55" s="185">
        <v>26</v>
      </c>
      <c r="BD55" s="187">
        <v>92</v>
      </c>
      <c r="BE55" s="185">
        <v>14</v>
      </c>
      <c r="BF55" s="185">
        <v>78</v>
      </c>
      <c r="BG55" s="185">
        <v>14</v>
      </c>
      <c r="BH55" s="185">
        <v>14</v>
      </c>
      <c r="BI55" s="185">
        <v>17</v>
      </c>
      <c r="BJ55" s="185">
        <v>1</v>
      </c>
      <c r="BK55" s="185">
        <f t="shared" si="3"/>
        <v>27</v>
      </c>
      <c r="BL55" s="213"/>
      <c r="BM55" s="313">
        <f t="shared" si="4"/>
        <v>7</v>
      </c>
      <c r="BN55" s="191">
        <f t="shared" si="5"/>
        <v>96.857142857142861</v>
      </c>
      <c r="BO55" s="192">
        <f>(BN55-72)*0.8*0.8</f>
        <v>15.908571428571433</v>
      </c>
      <c r="BP55" s="198"/>
      <c r="BQ55" s="164"/>
    </row>
    <row r="56" spans="1:74" s="33" customFormat="1" ht="19.5" customHeight="1">
      <c r="A56" s="177">
        <v>53</v>
      </c>
      <c r="B56" s="178" t="s">
        <v>107</v>
      </c>
      <c r="C56" s="178" t="s">
        <v>47</v>
      </c>
      <c r="D56" s="7" t="s">
        <v>152</v>
      </c>
      <c r="E56" s="194">
        <v>36</v>
      </c>
      <c r="F56" s="183"/>
      <c r="G56" s="181"/>
      <c r="H56" s="182">
        <v>114</v>
      </c>
      <c r="I56" s="183">
        <v>36</v>
      </c>
      <c r="J56" s="183">
        <v>78</v>
      </c>
      <c r="K56" s="183"/>
      <c r="L56" s="183"/>
      <c r="M56" s="183"/>
      <c r="N56" s="183">
        <v>1</v>
      </c>
      <c r="O56" s="184"/>
      <c r="P56" s="182">
        <v>121</v>
      </c>
      <c r="Q56" s="183">
        <v>36</v>
      </c>
      <c r="R56" s="183">
        <v>85</v>
      </c>
      <c r="S56" s="183"/>
      <c r="T56" s="183"/>
      <c r="U56" s="183"/>
      <c r="V56" s="183">
        <v>1</v>
      </c>
      <c r="W56" s="184">
        <f t="shared" si="0"/>
        <v>2</v>
      </c>
      <c r="X56" s="246"/>
      <c r="Y56" s="212"/>
      <c r="Z56" s="194"/>
      <c r="AA56" s="194"/>
      <c r="AB56" s="194"/>
      <c r="AC56" s="194"/>
      <c r="AD56" s="194"/>
      <c r="AE56" s="267">
        <f t="shared" si="1"/>
        <v>2</v>
      </c>
      <c r="AF56" s="246">
        <v>124</v>
      </c>
      <c r="AG56" s="194">
        <v>36</v>
      </c>
      <c r="AH56" s="194">
        <v>88</v>
      </c>
      <c r="AI56" s="194"/>
      <c r="AJ56" s="194"/>
      <c r="AK56" s="194"/>
      <c r="AL56" s="194">
        <v>1</v>
      </c>
      <c r="AM56" s="267">
        <v>3</v>
      </c>
      <c r="AN56" s="294"/>
      <c r="AO56" s="194"/>
      <c r="AP56" s="194"/>
      <c r="AQ56" s="185"/>
      <c r="AR56" s="185"/>
      <c r="AS56" s="185"/>
      <c r="AT56" s="194"/>
      <c r="AU56" s="267">
        <f t="shared" si="2"/>
        <v>3</v>
      </c>
      <c r="AV56" s="188"/>
      <c r="AW56" s="185"/>
      <c r="AX56" s="185"/>
      <c r="AY56" s="185"/>
      <c r="AZ56" s="185"/>
      <c r="BA56" s="185"/>
      <c r="BB56" s="185"/>
      <c r="BC56" s="185">
        <v>3</v>
      </c>
      <c r="BD56" s="187"/>
      <c r="BE56" s="185"/>
      <c r="BF56" s="185"/>
      <c r="BG56" s="188"/>
      <c r="BH56" s="185"/>
      <c r="BI56" s="185"/>
      <c r="BJ56" s="185"/>
      <c r="BK56" s="185">
        <f t="shared" si="3"/>
        <v>3</v>
      </c>
      <c r="BL56" s="210"/>
      <c r="BM56" s="190">
        <f t="shared" si="4"/>
        <v>3</v>
      </c>
      <c r="BN56" s="191">
        <f t="shared" si="5"/>
        <v>119.66666666666667</v>
      </c>
      <c r="BO56" s="192">
        <f t="shared" si="6"/>
        <v>38.13333333333334</v>
      </c>
      <c r="BQ56" s="34"/>
      <c r="BR56" s="34"/>
    </row>
    <row r="57" spans="1:74" s="33" customFormat="1" ht="19.5" customHeight="1">
      <c r="A57" s="177">
        <v>54</v>
      </c>
      <c r="B57" s="221" t="s">
        <v>13</v>
      </c>
      <c r="C57" s="221" t="s">
        <v>14</v>
      </c>
      <c r="D57" s="7" t="s">
        <v>3</v>
      </c>
      <c r="E57" s="194">
        <v>29</v>
      </c>
      <c r="F57" s="216"/>
      <c r="G57" s="181"/>
      <c r="H57" s="182">
        <v>111</v>
      </c>
      <c r="I57" s="183">
        <v>29</v>
      </c>
      <c r="J57" s="183">
        <v>82</v>
      </c>
      <c r="K57" s="183"/>
      <c r="L57" s="183"/>
      <c r="M57" s="183"/>
      <c r="N57" s="183">
        <v>1</v>
      </c>
      <c r="O57" s="184"/>
      <c r="P57" s="182">
        <v>107</v>
      </c>
      <c r="Q57" s="183">
        <v>29</v>
      </c>
      <c r="R57" s="183">
        <v>78</v>
      </c>
      <c r="S57" s="183"/>
      <c r="T57" s="183"/>
      <c r="U57" s="183"/>
      <c r="V57" s="183">
        <v>1</v>
      </c>
      <c r="W57" s="184">
        <f t="shared" si="0"/>
        <v>2</v>
      </c>
      <c r="X57" s="246">
        <v>104</v>
      </c>
      <c r="Y57" s="212">
        <v>29</v>
      </c>
      <c r="Z57" s="194">
        <v>75</v>
      </c>
      <c r="AA57" s="194"/>
      <c r="AB57" s="194"/>
      <c r="AC57" s="194"/>
      <c r="AD57" s="194">
        <v>1</v>
      </c>
      <c r="AE57" s="267">
        <f t="shared" si="1"/>
        <v>3</v>
      </c>
      <c r="AF57" s="246">
        <v>105</v>
      </c>
      <c r="AG57" s="194">
        <v>29</v>
      </c>
      <c r="AH57" s="194">
        <v>76</v>
      </c>
      <c r="AI57" s="194"/>
      <c r="AJ57" s="194">
        <v>12</v>
      </c>
      <c r="AK57" s="194"/>
      <c r="AL57" s="194">
        <v>1</v>
      </c>
      <c r="AM57" s="267">
        <v>4</v>
      </c>
      <c r="AN57" s="246">
        <v>108</v>
      </c>
      <c r="AO57" s="287">
        <v>29</v>
      </c>
      <c r="AP57" s="194">
        <v>79</v>
      </c>
      <c r="AQ57" s="185"/>
      <c r="AR57" s="185"/>
      <c r="AS57" s="185"/>
      <c r="AT57" s="194">
        <v>1</v>
      </c>
      <c r="AU57" s="267">
        <f t="shared" si="2"/>
        <v>5</v>
      </c>
      <c r="AV57" s="188">
        <v>102</v>
      </c>
      <c r="AW57" s="185">
        <v>29</v>
      </c>
      <c r="AX57" s="185">
        <v>73</v>
      </c>
      <c r="AY57" s="185"/>
      <c r="AZ57" s="185"/>
      <c r="BA57" s="185"/>
      <c r="BB57" s="185">
        <v>3</v>
      </c>
      <c r="BC57" s="185">
        <v>8</v>
      </c>
      <c r="BD57" s="187"/>
      <c r="BE57" s="185"/>
      <c r="BF57" s="185"/>
      <c r="BG57" s="188"/>
      <c r="BH57" s="185"/>
      <c r="BI57" s="185"/>
      <c r="BJ57" s="185"/>
      <c r="BK57" s="185">
        <f t="shared" si="3"/>
        <v>8</v>
      </c>
      <c r="BL57" s="210"/>
      <c r="BM57" s="315">
        <f t="shared" si="4"/>
        <v>6</v>
      </c>
      <c r="BN57" s="191">
        <f t="shared" si="5"/>
        <v>106.16666666666667</v>
      </c>
      <c r="BO57" s="192">
        <f t="shared" si="6"/>
        <v>27.333333333333339</v>
      </c>
      <c r="BQ57" s="34"/>
      <c r="BR57" s="34"/>
    </row>
    <row r="58" spans="1:74" s="33" customFormat="1" ht="19.5" customHeight="1">
      <c r="A58" s="177">
        <v>55</v>
      </c>
      <c r="B58" s="221" t="s">
        <v>15</v>
      </c>
      <c r="C58" s="221" t="s">
        <v>16</v>
      </c>
      <c r="D58" s="7" t="s">
        <v>17</v>
      </c>
      <c r="E58" s="194">
        <v>36</v>
      </c>
      <c r="F58" s="216"/>
      <c r="G58" s="181"/>
      <c r="H58" s="182"/>
      <c r="I58" s="183"/>
      <c r="J58" s="183"/>
      <c r="K58" s="183"/>
      <c r="L58" s="183"/>
      <c r="M58" s="183"/>
      <c r="N58" s="183"/>
      <c r="O58" s="184"/>
      <c r="P58" s="182"/>
      <c r="Q58" s="183"/>
      <c r="R58" s="183"/>
      <c r="S58" s="183"/>
      <c r="T58" s="183"/>
      <c r="U58" s="183"/>
      <c r="V58" s="183"/>
      <c r="W58" s="184">
        <f t="shared" si="0"/>
        <v>0</v>
      </c>
      <c r="X58" s="246">
        <v>124</v>
      </c>
      <c r="Y58" s="212">
        <v>36</v>
      </c>
      <c r="Z58" s="194">
        <v>88</v>
      </c>
      <c r="AA58" s="194"/>
      <c r="AB58" s="194"/>
      <c r="AC58" s="194"/>
      <c r="AD58" s="194">
        <v>1</v>
      </c>
      <c r="AE58" s="267">
        <f t="shared" si="1"/>
        <v>1</v>
      </c>
      <c r="AF58" s="246">
        <v>128</v>
      </c>
      <c r="AG58" s="194">
        <v>36</v>
      </c>
      <c r="AH58" s="194">
        <v>92</v>
      </c>
      <c r="AI58" s="194"/>
      <c r="AJ58" s="194"/>
      <c r="AK58" s="194"/>
      <c r="AL58" s="194">
        <v>1</v>
      </c>
      <c r="AM58" s="267">
        <v>2</v>
      </c>
      <c r="AN58" s="246"/>
      <c r="AO58" s="287"/>
      <c r="AP58" s="194"/>
      <c r="AQ58" s="185"/>
      <c r="AR58" s="185"/>
      <c r="AS58" s="185"/>
      <c r="AT58" s="194"/>
      <c r="AU58" s="267">
        <f t="shared" si="2"/>
        <v>2</v>
      </c>
      <c r="AV58" s="188"/>
      <c r="AW58" s="185"/>
      <c r="AX58" s="185"/>
      <c r="AY58" s="185"/>
      <c r="AZ58" s="185"/>
      <c r="BA58" s="185"/>
      <c r="BB58" s="185"/>
      <c r="BC58" s="185">
        <v>2</v>
      </c>
      <c r="BD58" s="187">
        <v>133</v>
      </c>
      <c r="BE58" s="185">
        <v>36</v>
      </c>
      <c r="BF58" s="185">
        <v>97</v>
      </c>
      <c r="BG58" s="188"/>
      <c r="BH58" s="185"/>
      <c r="BI58" s="185"/>
      <c r="BJ58" s="185">
        <v>1</v>
      </c>
      <c r="BK58" s="185">
        <f t="shared" si="3"/>
        <v>3</v>
      </c>
      <c r="BL58" s="210"/>
      <c r="BM58" s="190">
        <f t="shared" si="4"/>
        <v>3</v>
      </c>
      <c r="BN58" s="191">
        <f t="shared" si="5"/>
        <v>128.33333333333334</v>
      </c>
      <c r="BO58" s="192">
        <f t="shared" si="6"/>
        <v>45.066666666666677</v>
      </c>
      <c r="BQ58" s="34"/>
      <c r="BR58" s="34"/>
    </row>
    <row r="59" spans="1:74" s="33" customFormat="1" ht="19.5" customHeight="1">
      <c r="A59" s="177">
        <v>56</v>
      </c>
      <c r="B59" s="221" t="s">
        <v>355</v>
      </c>
      <c r="C59" s="221" t="s">
        <v>356</v>
      </c>
      <c r="D59" s="7" t="s">
        <v>636</v>
      </c>
      <c r="E59" s="194"/>
      <c r="F59" s="216" t="s">
        <v>195</v>
      </c>
      <c r="G59" s="181"/>
      <c r="H59" s="199"/>
      <c r="I59" s="183"/>
      <c r="J59" s="183"/>
      <c r="K59" s="183"/>
      <c r="L59" s="183"/>
      <c r="M59" s="183"/>
      <c r="N59" s="183"/>
      <c r="O59" s="184"/>
      <c r="P59" s="199">
        <v>114</v>
      </c>
      <c r="Q59" s="183"/>
      <c r="R59" s="183"/>
      <c r="S59" s="183"/>
      <c r="T59" s="183"/>
      <c r="U59" s="183"/>
      <c r="V59" s="183">
        <v>1</v>
      </c>
      <c r="W59" s="184">
        <f t="shared" si="0"/>
        <v>1</v>
      </c>
      <c r="X59" s="268">
        <v>115</v>
      </c>
      <c r="Y59" s="212"/>
      <c r="Z59" s="194"/>
      <c r="AA59" s="194"/>
      <c r="AB59" s="194"/>
      <c r="AC59" s="194"/>
      <c r="AD59" s="194"/>
      <c r="AE59" s="267">
        <f t="shared" si="1"/>
        <v>1</v>
      </c>
      <c r="AF59" s="268">
        <v>98</v>
      </c>
      <c r="AG59" s="194">
        <v>28</v>
      </c>
      <c r="AH59" s="194">
        <v>70</v>
      </c>
      <c r="AI59" s="194"/>
      <c r="AJ59" s="194"/>
      <c r="AK59" s="194"/>
      <c r="AL59" s="194">
        <v>7</v>
      </c>
      <c r="AM59" s="267">
        <v>9</v>
      </c>
      <c r="AN59" s="246">
        <v>99</v>
      </c>
      <c r="AO59" s="287">
        <v>28</v>
      </c>
      <c r="AP59" s="194">
        <v>71</v>
      </c>
      <c r="AQ59" s="185"/>
      <c r="AR59" s="185"/>
      <c r="AS59" s="185"/>
      <c r="AT59" s="194">
        <v>5</v>
      </c>
      <c r="AU59" s="267">
        <f t="shared" si="2"/>
        <v>14</v>
      </c>
      <c r="AV59" s="188"/>
      <c r="AW59" s="185"/>
      <c r="AX59" s="185"/>
      <c r="AY59" s="185"/>
      <c r="AZ59" s="185"/>
      <c r="BA59" s="185"/>
      <c r="BB59" s="185"/>
      <c r="BC59" s="185">
        <v>14</v>
      </c>
      <c r="BD59" s="187"/>
      <c r="BE59" s="185"/>
      <c r="BF59" s="185"/>
      <c r="BG59" s="188"/>
      <c r="BH59" s="185"/>
      <c r="BI59" s="185"/>
      <c r="BJ59" s="185"/>
      <c r="BK59" s="185">
        <f t="shared" si="3"/>
        <v>14</v>
      </c>
      <c r="BL59" s="210"/>
      <c r="BM59" s="190">
        <f t="shared" si="4"/>
        <v>4</v>
      </c>
      <c r="BN59" s="191">
        <f t="shared" si="5"/>
        <v>106.5</v>
      </c>
      <c r="BO59" s="192">
        <f t="shared" si="6"/>
        <v>27.6</v>
      </c>
      <c r="BQ59" s="34"/>
      <c r="BR59" s="34"/>
    </row>
    <row r="60" spans="1:74" ht="19.5" customHeight="1">
      <c r="A60" s="177">
        <v>57</v>
      </c>
      <c r="B60" s="193" t="s">
        <v>105</v>
      </c>
      <c r="C60" s="193" t="s">
        <v>106</v>
      </c>
      <c r="D60" s="193" t="s">
        <v>138</v>
      </c>
      <c r="E60" s="194">
        <v>11</v>
      </c>
      <c r="F60" s="48"/>
      <c r="G60" s="181"/>
      <c r="H60" s="194"/>
      <c r="I60" s="194"/>
      <c r="J60" s="183"/>
      <c r="K60" s="194"/>
      <c r="L60" s="194"/>
      <c r="M60" s="194"/>
      <c r="N60" s="194"/>
      <c r="O60" s="184"/>
      <c r="P60" s="194">
        <v>92</v>
      </c>
      <c r="Q60" s="194">
        <v>11</v>
      </c>
      <c r="R60" s="183">
        <v>81</v>
      </c>
      <c r="S60" s="194"/>
      <c r="T60" s="194"/>
      <c r="U60" s="194" t="s">
        <v>497</v>
      </c>
      <c r="V60" s="194">
        <v>1</v>
      </c>
      <c r="W60" s="184">
        <f t="shared" si="0"/>
        <v>1</v>
      </c>
      <c r="X60" s="194">
        <v>84</v>
      </c>
      <c r="Y60" s="212">
        <v>11</v>
      </c>
      <c r="Z60" s="194">
        <v>73</v>
      </c>
      <c r="AA60" s="194"/>
      <c r="AB60" s="194"/>
      <c r="AC60" s="194"/>
      <c r="AD60" s="194">
        <v>7</v>
      </c>
      <c r="AE60" s="267">
        <f t="shared" si="1"/>
        <v>8</v>
      </c>
      <c r="AF60" s="194"/>
      <c r="AG60" s="194"/>
      <c r="AH60" s="194"/>
      <c r="AI60" s="194"/>
      <c r="AJ60" s="194"/>
      <c r="AK60" s="194"/>
      <c r="AL60" s="194"/>
      <c r="AM60" s="267">
        <v>8</v>
      </c>
      <c r="AN60" s="246"/>
      <c r="AO60" s="194"/>
      <c r="AP60" s="194"/>
      <c r="AQ60" s="195"/>
      <c r="AR60" s="185"/>
      <c r="AS60" s="185"/>
      <c r="AT60" s="194"/>
      <c r="AU60" s="267">
        <f t="shared" si="2"/>
        <v>8</v>
      </c>
      <c r="AV60" s="188"/>
      <c r="AW60" s="185"/>
      <c r="AX60" s="185"/>
      <c r="AY60" s="185"/>
      <c r="AZ60" s="185"/>
      <c r="BA60" s="185"/>
      <c r="BB60" s="185"/>
      <c r="BC60" s="185">
        <v>8</v>
      </c>
      <c r="BD60" s="187"/>
      <c r="BE60" s="185"/>
      <c r="BF60" s="185"/>
      <c r="BG60" s="185"/>
      <c r="BH60" s="196"/>
      <c r="BI60" s="196"/>
      <c r="BJ60" s="185"/>
      <c r="BK60" s="185">
        <f t="shared" si="3"/>
        <v>8</v>
      </c>
      <c r="BL60" s="197"/>
      <c r="BM60" s="190">
        <f t="shared" si="4"/>
        <v>2</v>
      </c>
      <c r="BN60" s="191">
        <f t="shared" si="5"/>
        <v>88</v>
      </c>
      <c r="BO60" s="192">
        <f t="shared" si="6"/>
        <v>12.8</v>
      </c>
      <c r="BP60" s="198"/>
      <c r="BQ60" s="164"/>
      <c r="BR60"/>
      <c r="BT60"/>
      <c r="BU60"/>
      <c r="BV60"/>
    </row>
    <row r="61" spans="1:74" s="33" customFormat="1" ht="19.5" customHeight="1">
      <c r="A61" s="177">
        <v>58</v>
      </c>
      <c r="B61" s="178" t="s">
        <v>121</v>
      </c>
      <c r="C61" s="178" t="s">
        <v>148</v>
      </c>
      <c r="D61" s="7" t="s">
        <v>42</v>
      </c>
      <c r="E61" s="194">
        <v>29</v>
      </c>
      <c r="F61" s="183" t="s">
        <v>498</v>
      </c>
      <c r="G61" s="181"/>
      <c r="H61" s="182"/>
      <c r="I61" s="183"/>
      <c r="J61" s="183"/>
      <c r="K61" s="183"/>
      <c r="L61" s="183"/>
      <c r="M61" s="183"/>
      <c r="N61" s="183"/>
      <c r="O61" s="184"/>
      <c r="P61" s="182">
        <v>119</v>
      </c>
      <c r="Q61" s="183">
        <v>29</v>
      </c>
      <c r="R61" s="183">
        <v>90</v>
      </c>
      <c r="S61" s="183"/>
      <c r="T61" s="183"/>
      <c r="U61" s="183"/>
      <c r="V61" s="183">
        <v>1</v>
      </c>
      <c r="W61" s="184">
        <f t="shared" si="0"/>
        <v>1</v>
      </c>
      <c r="X61" s="246">
        <v>108</v>
      </c>
      <c r="Y61" s="212">
        <v>30</v>
      </c>
      <c r="Z61" s="194">
        <v>78</v>
      </c>
      <c r="AA61" s="194"/>
      <c r="AB61" s="194"/>
      <c r="AC61" s="194"/>
      <c r="AD61" s="194">
        <v>1</v>
      </c>
      <c r="AE61" s="267">
        <f t="shared" si="1"/>
        <v>2</v>
      </c>
      <c r="AF61" s="246"/>
      <c r="AG61" s="194"/>
      <c r="AH61" s="194"/>
      <c r="AI61" s="194"/>
      <c r="AJ61" s="194"/>
      <c r="AK61" s="194"/>
      <c r="AL61" s="194"/>
      <c r="AM61" s="267">
        <v>2</v>
      </c>
      <c r="AN61" s="246"/>
      <c r="AO61" s="194"/>
      <c r="AP61" s="194"/>
      <c r="AQ61" s="185"/>
      <c r="AR61" s="185"/>
      <c r="AS61" s="185"/>
      <c r="AT61" s="194"/>
      <c r="AU61" s="267">
        <f t="shared" si="2"/>
        <v>2</v>
      </c>
      <c r="AV61" s="188"/>
      <c r="AW61" s="185"/>
      <c r="AX61" s="185"/>
      <c r="AY61" s="185"/>
      <c r="AZ61" s="185"/>
      <c r="BA61" s="185"/>
      <c r="BB61" s="185"/>
      <c r="BC61" s="185">
        <v>2</v>
      </c>
      <c r="BD61" s="187"/>
      <c r="BE61" s="185"/>
      <c r="BF61" s="185"/>
      <c r="BG61" s="188"/>
      <c r="BH61" s="185"/>
      <c r="BI61" s="185"/>
      <c r="BJ61" s="185"/>
      <c r="BK61" s="185">
        <f t="shared" si="3"/>
        <v>2</v>
      </c>
      <c r="BL61" s="189"/>
      <c r="BM61" s="190">
        <f t="shared" si="4"/>
        <v>2</v>
      </c>
      <c r="BN61" s="191">
        <f t="shared" si="5"/>
        <v>113.5</v>
      </c>
      <c r="BO61" s="192">
        <f t="shared" si="6"/>
        <v>33.200000000000003</v>
      </c>
      <c r="BQ61" s="34"/>
      <c r="BR61" s="34"/>
    </row>
    <row r="62" spans="1:74" s="33" customFormat="1" ht="19.5" customHeight="1">
      <c r="A62" s="177">
        <v>59</v>
      </c>
      <c r="B62" s="178" t="s">
        <v>316</v>
      </c>
      <c r="C62" s="178" t="s">
        <v>315</v>
      </c>
      <c r="D62" s="7" t="s">
        <v>343</v>
      </c>
      <c r="E62" s="194">
        <v>22</v>
      </c>
      <c r="F62" s="183" t="s">
        <v>525</v>
      </c>
      <c r="G62" s="181"/>
      <c r="H62" s="182">
        <v>96</v>
      </c>
      <c r="I62" s="183">
        <v>22</v>
      </c>
      <c r="J62" s="183">
        <v>74</v>
      </c>
      <c r="K62" s="183"/>
      <c r="L62" s="183"/>
      <c r="M62" s="183"/>
      <c r="N62" s="183">
        <v>10</v>
      </c>
      <c r="O62" s="184"/>
      <c r="P62" s="182">
        <v>100</v>
      </c>
      <c r="Q62" s="183">
        <v>22</v>
      </c>
      <c r="R62" s="183">
        <v>78</v>
      </c>
      <c r="S62" s="183"/>
      <c r="T62" s="183"/>
      <c r="U62" s="183"/>
      <c r="V62" s="183">
        <v>1</v>
      </c>
      <c r="W62" s="184">
        <f t="shared" si="0"/>
        <v>11</v>
      </c>
      <c r="X62" s="246">
        <v>93</v>
      </c>
      <c r="Y62" s="212">
        <v>22</v>
      </c>
      <c r="Z62" s="219">
        <v>71</v>
      </c>
      <c r="AA62" s="194"/>
      <c r="AB62" s="194"/>
      <c r="AC62" s="194"/>
      <c r="AD62" s="194">
        <v>15</v>
      </c>
      <c r="AE62" s="267">
        <f t="shared" si="1"/>
        <v>26</v>
      </c>
      <c r="AF62" s="246">
        <v>98</v>
      </c>
      <c r="AG62" s="194">
        <v>20</v>
      </c>
      <c r="AH62" s="194">
        <v>78</v>
      </c>
      <c r="AI62" s="194"/>
      <c r="AJ62" s="194"/>
      <c r="AK62" s="194"/>
      <c r="AL62" s="194">
        <v>1</v>
      </c>
      <c r="AM62" s="267">
        <v>27</v>
      </c>
      <c r="AN62" s="246">
        <v>90</v>
      </c>
      <c r="AO62" s="194">
        <v>20</v>
      </c>
      <c r="AP62" s="194">
        <v>70</v>
      </c>
      <c r="AQ62" s="185">
        <v>9</v>
      </c>
      <c r="AR62" s="185"/>
      <c r="AS62" s="185"/>
      <c r="AT62" s="194">
        <v>9</v>
      </c>
      <c r="AU62" s="267">
        <f t="shared" si="2"/>
        <v>36</v>
      </c>
      <c r="AV62" s="188">
        <v>93</v>
      </c>
      <c r="AW62" s="185">
        <v>20</v>
      </c>
      <c r="AX62" s="185">
        <v>73</v>
      </c>
      <c r="AY62" s="185"/>
      <c r="AZ62" s="185"/>
      <c r="BA62" s="185"/>
      <c r="BB62" s="185">
        <v>4</v>
      </c>
      <c r="BC62" s="185">
        <v>40</v>
      </c>
      <c r="BD62" s="187">
        <v>95</v>
      </c>
      <c r="BE62" s="185">
        <v>20</v>
      </c>
      <c r="BF62" s="185">
        <v>75</v>
      </c>
      <c r="BG62" s="188"/>
      <c r="BH62" s="185"/>
      <c r="BI62" s="185"/>
      <c r="BJ62" s="185">
        <v>1</v>
      </c>
      <c r="BK62" s="185">
        <f t="shared" si="3"/>
        <v>41</v>
      </c>
      <c r="BL62" s="189"/>
      <c r="BM62" s="313">
        <f t="shared" si="4"/>
        <v>7</v>
      </c>
      <c r="BN62" s="191">
        <f t="shared" si="5"/>
        <v>95</v>
      </c>
      <c r="BO62" s="192">
        <f t="shared" si="6"/>
        <v>18.400000000000002</v>
      </c>
      <c r="BQ62" s="34"/>
      <c r="BR62" s="34"/>
    </row>
    <row r="63" spans="1:74" s="33" customFormat="1" ht="19.5" customHeight="1">
      <c r="A63" s="177">
        <v>60</v>
      </c>
      <c r="B63" s="178" t="s">
        <v>644</v>
      </c>
      <c r="C63" s="178" t="s">
        <v>643</v>
      </c>
      <c r="D63" s="7" t="s">
        <v>645</v>
      </c>
      <c r="E63" s="194"/>
      <c r="F63" s="183">
        <v>28</v>
      </c>
      <c r="G63" s="181"/>
      <c r="H63" s="182"/>
      <c r="I63" s="183"/>
      <c r="J63" s="183"/>
      <c r="K63" s="183"/>
      <c r="L63" s="183"/>
      <c r="M63" s="183"/>
      <c r="N63" s="183"/>
      <c r="O63" s="184"/>
      <c r="P63" s="182"/>
      <c r="Q63" s="183"/>
      <c r="R63" s="183"/>
      <c r="S63" s="183"/>
      <c r="T63" s="183"/>
      <c r="U63" s="183"/>
      <c r="V63" s="183"/>
      <c r="W63" s="184"/>
      <c r="X63" s="246"/>
      <c r="Y63" s="212"/>
      <c r="Z63" s="19"/>
      <c r="AA63" s="194"/>
      <c r="AB63" s="194"/>
      <c r="AC63" s="194"/>
      <c r="AD63" s="194"/>
      <c r="AE63" s="267"/>
      <c r="AF63" s="246">
        <v>113</v>
      </c>
      <c r="AG63" s="194"/>
      <c r="AH63" s="194"/>
      <c r="AI63" s="194"/>
      <c r="AJ63" s="194"/>
      <c r="AK63" s="194"/>
      <c r="AL63" s="194"/>
      <c r="AM63" s="267"/>
      <c r="AN63" s="246">
        <v>118</v>
      </c>
      <c r="AO63" s="194"/>
      <c r="AP63" s="194"/>
      <c r="AQ63" s="185"/>
      <c r="AR63" s="185"/>
      <c r="AS63" s="185"/>
      <c r="AT63" s="194"/>
      <c r="AU63" s="267">
        <v>2</v>
      </c>
      <c r="AV63" s="188">
        <v>108</v>
      </c>
      <c r="AW63" s="185">
        <v>28</v>
      </c>
      <c r="AX63" s="185">
        <v>80</v>
      </c>
      <c r="AY63" s="185"/>
      <c r="AZ63" s="185"/>
      <c r="BA63" s="185" t="s">
        <v>706</v>
      </c>
      <c r="BB63" s="185">
        <v>1</v>
      </c>
      <c r="BC63" s="185">
        <v>3</v>
      </c>
      <c r="BD63" s="187">
        <v>107</v>
      </c>
      <c r="BE63" s="185">
        <v>28</v>
      </c>
      <c r="BF63" s="185">
        <v>79</v>
      </c>
      <c r="BG63" s="188"/>
      <c r="BH63" s="185"/>
      <c r="BI63" s="185"/>
      <c r="BJ63" s="185">
        <v>1</v>
      </c>
      <c r="BK63" s="185">
        <f t="shared" si="3"/>
        <v>4</v>
      </c>
      <c r="BL63" s="189"/>
      <c r="BM63" s="190">
        <f t="shared" si="4"/>
        <v>4</v>
      </c>
      <c r="BN63" s="191">
        <f t="shared" si="5"/>
        <v>111.5</v>
      </c>
      <c r="BO63" s="192">
        <f t="shared" si="6"/>
        <v>31.6</v>
      </c>
      <c r="BQ63" s="34"/>
      <c r="BR63" s="34"/>
    </row>
    <row r="64" spans="1:74" s="33" customFormat="1" ht="19.5" customHeight="1">
      <c r="A64" s="177">
        <v>61</v>
      </c>
      <c r="B64" s="7" t="s">
        <v>44</v>
      </c>
      <c r="C64" s="7" t="s">
        <v>45</v>
      </c>
      <c r="D64" s="14" t="s">
        <v>46</v>
      </c>
      <c r="E64" s="194">
        <v>33</v>
      </c>
      <c r="F64" s="183" t="s">
        <v>655</v>
      </c>
      <c r="G64" s="214"/>
      <c r="H64" s="182"/>
      <c r="I64" s="183"/>
      <c r="J64" s="183"/>
      <c r="K64" s="183"/>
      <c r="L64" s="183"/>
      <c r="M64" s="183"/>
      <c r="N64" s="183"/>
      <c r="O64" s="184"/>
      <c r="P64" s="182">
        <v>126</v>
      </c>
      <c r="Q64" s="183">
        <v>33</v>
      </c>
      <c r="R64" s="183">
        <v>93</v>
      </c>
      <c r="S64" s="183"/>
      <c r="T64" s="183"/>
      <c r="U64" s="183"/>
      <c r="V64" s="183">
        <v>1</v>
      </c>
      <c r="W64" s="184">
        <f t="shared" si="0"/>
        <v>1</v>
      </c>
      <c r="X64" s="246">
        <v>120</v>
      </c>
      <c r="Y64" s="212">
        <v>35</v>
      </c>
      <c r="Z64" s="194">
        <v>85</v>
      </c>
      <c r="AA64" s="194"/>
      <c r="AB64" s="194"/>
      <c r="AC64" s="194"/>
      <c r="AD64" s="194">
        <v>1</v>
      </c>
      <c r="AE64" s="267">
        <f t="shared" si="1"/>
        <v>2</v>
      </c>
      <c r="AF64" s="246">
        <v>122</v>
      </c>
      <c r="AG64" s="194">
        <v>35</v>
      </c>
      <c r="AH64" s="194">
        <v>87</v>
      </c>
      <c r="AI64" s="194"/>
      <c r="AJ64" s="194"/>
      <c r="AK64" s="194"/>
      <c r="AL64" s="194">
        <v>1</v>
      </c>
      <c r="AM64" s="267">
        <v>3</v>
      </c>
      <c r="AN64" s="246">
        <v>121</v>
      </c>
      <c r="AO64" s="287">
        <v>35</v>
      </c>
      <c r="AP64" s="194">
        <v>86</v>
      </c>
      <c r="AQ64" s="185"/>
      <c r="AR64" s="185"/>
      <c r="AS64" s="185"/>
      <c r="AT64" s="194">
        <v>1</v>
      </c>
      <c r="AU64" s="267">
        <f t="shared" si="2"/>
        <v>4</v>
      </c>
      <c r="AV64" s="188"/>
      <c r="AW64" s="185"/>
      <c r="AX64" s="185"/>
      <c r="AY64" s="185"/>
      <c r="AZ64" s="185"/>
      <c r="BA64" s="185"/>
      <c r="BB64" s="185"/>
      <c r="BC64" s="185">
        <v>4</v>
      </c>
      <c r="BD64" s="187">
        <v>121</v>
      </c>
      <c r="BE64" s="185">
        <v>35</v>
      </c>
      <c r="BF64" s="185">
        <v>86</v>
      </c>
      <c r="BG64" s="188"/>
      <c r="BH64" s="185"/>
      <c r="BI64" s="185"/>
      <c r="BJ64" s="185">
        <v>1</v>
      </c>
      <c r="BK64" s="185">
        <f t="shared" si="3"/>
        <v>5</v>
      </c>
      <c r="BL64" s="210"/>
      <c r="BM64" s="190">
        <f t="shared" si="4"/>
        <v>5</v>
      </c>
      <c r="BN64" s="191">
        <f t="shared" si="5"/>
        <v>122</v>
      </c>
      <c r="BO64" s="192">
        <v>36</v>
      </c>
      <c r="BQ64" s="34"/>
      <c r="BR64" s="34"/>
    </row>
    <row r="65" spans="1:74" ht="19.5" customHeight="1">
      <c r="A65" s="177">
        <v>62</v>
      </c>
      <c r="B65" s="193" t="s">
        <v>520</v>
      </c>
      <c r="C65" s="193" t="s">
        <v>521</v>
      </c>
      <c r="D65" s="193" t="s">
        <v>166</v>
      </c>
      <c r="E65" s="194"/>
      <c r="F65" s="257" t="s">
        <v>486</v>
      </c>
      <c r="G65" s="181"/>
      <c r="H65" s="199"/>
      <c r="I65" s="194"/>
      <c r="J65" s="194"/>
      <c r="K65" s="194"/>
      <c r="L65" s="194"/>
      <c r="M65" s="194"/>
      <c r="N65" s="194"/>
      <c r="O65" s="194"/>
      <c r="P65" s="182"/>
      <c r="Q65" s="194"/>
      <c r="R65" s="194"/>
      <c r="S65" s="194"/>
      <c r="T65" s="194"/>
      <c r="U65" s="194"/>
      <c r="V65" s="194"/>
      <c r="W65" s="267"/>
      <c r="X65" s="199">
        <v>109</v>
      </c>
      <c r="Y65" s="194"/>
      <c r="Z65" s="194"/>
      <c r="AA65" s="194"/>
      <c r="AB65" s="194"/>
      <c r="AC65" s="194"/>
      <c r="AD65" s="194">
        <v>1</v>
      </c>
      <c r="AE65" s="267">
        <v>1</v>
      </c>
      <c r="AF65" s="268"/>
      <c r="AG65" s="194"/>
      <c r="AH65" s="194"/>
      <c r="AI65" s="194"/>
      <c r="AJ65" s="194"/>
      <c r="AK65" s="194"/>
      <c r="AL65" s="194"/>
      <c r="AM65" s="267">
        <v>1</v>
      </c>
      <c r="AN65" s="268">
        <v>100</v>
      </c>
      <c r="AO65" s="194">
        <v>23</v>
      </c>
      <c r="AP65" s="194">
        <v>77</v>
      </c>
      <c r="AQ65" s="194">
        <v>7</v>
      </c>
      <c r="AR65" s="194"/>
      <c r="AS65" s="194"/>
      <c r="AT65" s="194">
        <v>1</v>
      </c>
      <c r="AU65" s="267">
        <f t="shared" si="2"/>
        <v>2</v>
      </c>
      <c r="AV65" s="268"/>
      <c r="AW65" s="194"/>
      <c r="AX65" s="194"/>
      <c r="AY65" s="194"/>
      <c r="AZ65" s="194"/>
      <c r="BA65" s="194"/>
      <c r="BB65" s="194"/>
      <c r="BC65" s="267">
        <v>2</v>
      </c>
      <c r="BD65" s="268">
        <v>92</v>
      </c>
      <c r="BE65" s="194">
        <v>23</v>
      </c>
      <c r="BF65" s="194">
        <v>69</v>
      </c>
      <c r="BG65" s="194"/>
      <c r="BH65" s="194"/>
      <c r="BI65" s="194"/>
      <c r="BJ65" s="183">
        <v>12</v>
      </c>
      <c r="BK65" s="185">
        <f t="shared" si="3"/>
        <v>14</v>
      </c>
      <c r="BL65" s="35"/>
      <c r="BM65" s="190">
        <f t="shared" si="4"/>
        <v>3</v>
      </c>
      <c r="BN65" s="191">
        <f t="shared" si="5"/>
        <v>100.33333333333333</v>
      </c>
      <c r="BO65" s="192">
        <f t="shared" si="6"/>
        <v>22.666666666666664</v>
      </c>
      <c r="BQ65" s="163"/>
      <c r="BR65" s="244"/>
      <c r="BS65" s="245"/>
      <c r="BT65" s="198"/>
      <c r="BU65" s="164"/>
      <c r="BV65"/>
    </row>
    <row r="66" spans="1:74" s="33" customFormat="1" ht="19.5" customHeight="1">
      <c r="A66" s="177">
        <v>63</v>
      </c>
      <c r="B66" s="7" t="s">
        <v>56</v>
      </c>
      <c r="C66" s="7" t="s">
        <v>57</v>
      </c>
      <c r="D66" s="7" t="s">
        <v>5</v>
      </c>
      <c r="E66" s="179" t="s">
        <v>196</v>
      </c>
      <c r="F66" s="180"/>
      <c r="G66" s="214"/>
      <c r="H66" s="182">
        <v>112</v>
      </c>
      <c r="I66" s="183">
        <v>25</v>
      </c>
      <c r="J66" s="183">
        <v>87</v>
      </c>
      <c r="K66" s="183"/>
      <c r="L66" s="183"/>
      <c r="M66" s="183"/>
      <c r="N66" s="183">
        <v>1</v>
      </c>
      <c r="O66" s="184"/>
      <c r="P66" s="182">
        <v>106</v>
      </c>
      <c r="Q66" s="183">
        <v>25</v>
      </c>
      <c r="R66" s="183">
        <v>81</v>
      </c>
      <c r="S66" s="183"/>
      <c r="T66" s="183"/>
      <c r="U66" s="183"/>
      <c r="V66" s="183">
        <v>1</v>
      </c>
      <c r="W66" s="184">
        <f t="shared" si="0"/>
        <v>2</v>
      </c>
      <c r="X66" s="246">
        <v>111</v>
      </c>
      <c r="Y66" s="212">
        <v>25</v>
      </c>
      <c r="Z66" s="194">
        <v>86</v>
      </c>
      <c r="AA66" s="194"/>
      <c r="AB66" s="194"/>
      <c r="AC66" s="194"/>
      <c r="AD66" s="194">
        <v>1</v>
      </c>
      <c r="AE66" s="267">
        <f t="shared" si="1"/>
        <v>3</v>
      </c>
      <c r="AF66" s="246">
        <v>106</v>
      </c>
      <c r="AG66" s="288">
        <v>25</v>
      </c>
      <c r="AH66" s="194">
        <v>81</v>
      </c>
      <c r="AI66" s="194"/>
      <c r="AJ66" s="194"/>
      <c r="AK66" s="194"/>
      <c r="AL66" s="194">
        <v>1</v>
      </c>
      <c r="AM66" s="267">
        <v>4</v>
      </c>
      <c r="AN66" s="246">
        <v>111</v>
      </c>
      <c r="AO66" s="194">
        <v>25</v>
      </c>
      <c r="AP66" s="194">
        <v>86</v>
      </c>
      <c r="AQ66" s="185"/>
      <c r="AR66" s="185"/>
      <c r="AS66" s="185"/>
      <c r="AT66" s="194">
        <v>1</v>
      </c>
      <c r="AU66" s="267">
        <f t="shared" si="2"/>
        <v>5</v>
      </c>
      <c r="AV66" s="188">
        <v>99</v>
      </c>
      <c r="AW66" s="185">
        <v>25</v>
      </c>
      <c r="AX66" s="185">
        <v>74</v>
      </c>
      <c r="AY66" s="185">
        <v>13</v>
      </c>
      <c r="AZ66" s="185"/>
      <c r="BA66" s="185"/>
      <c r="BB66" s="185">
        <v>1</v>
      </c>
      <c r="BC66" s="185">
        <v>6</v>
      </c>
      <c r="BD66" s="187">
        <v>105</v>
      </c>
      <c r="BE66" s="185">
        <v>25</v>
      </c>
      <c r="BF66" s="185">
        <v>80</v>
      </c>
      <c r="BG66" s="188"/>
      <c r="BH66" s="185"/>
      <c r="BI66" s="185"/>
      <c r="BJ66" s="185">
        <v>1</v>
      </c>
      <c r="BK66" s="185">
        <f t="shared" si="3"/>
        <v>7</v>
      </c>
      <c r="BL66" s="210"/>
      <c r="BM66" s="313">
        <f t="shared" si="4"/>
        <v>7</v>
      </c>
      <c r="BN66" s="191">
        <f t="shared" si="5"/>
        <v>107.14285714285714</v>
      </c>
      <c r="BO66" s="192">
        <f t="shared" si="6"/>
        <v>28.114285714285714</v>
      </c>
      <c r="BQ66" s="34"/>
      <c r="BR66" s="34"/>
    </row>
    <row r="67" spans="1:74" s="33" customFormat="1" ht="19.5" customHeight="1">
      <c r="A67" s="177">
        <v>64</v>
      </c>
      <c r="B67" s="7" t="s">
        <v>517</v>
      </c>
      <c r="C67" s="7" t="s">
        <v>518</v>
      </c>
      <c r="D67" s="7" t="s">
        <v>519</v>
      </c>
      <c r="E67" s="179"/>
      <c r="F67" s="180"/>
      <c r="G67" s="214"/>
      <c r="H67" s="182"/>
      <c r="I67" s="183"/>
      <c r="J67" s="183"/>
      <c r="K67" s="183"/>
      <c r="L67" s="183"/>
      <c r="M67" s="183"/>
      <c r="N67" s="183"/>
      <c r="O67" s="184"/>
      <c r="P67" s="182"/>
      <c r="Q67" s="183"/>
      <c r="R67" s="183"/>
      <c r="S67" s="183"/>
      <c r="T67" s="183"/>
      <c r="U67" s="183"/>
      <c r="V67" s="183"/>
      <c r="W67" s="184"/>
      <c r="X67" s="246">
        <v>84</v>
      </c>
      <c r="Y67" s="212"/>
      <c r="Z67" s="194"/>
      <c r="AA67" s="194"/>
      <c r="AB67" s="194"/>
      <c r="AC67" s="194"/>
      <c r="AD67" s="194"/>
      <c r="AE67" s="267">
        <v>1</v>
      </c>
      <c r="AF67" s="246">
        <v>89</v>
      </c>
      <c r="AG67" s="288"/>
      <c r="AH67" s="194"/>
      <c r="AI67" s="194"/>
      <c r="AJ67" s="194"/>
      <c r="AK67" s="194"/>
      <c r="AL67" s="194">
        <v>1</v>
      </c>
      <c r="AM67" s="267">
        <v>2</v>
      </c>
      <c r="AN67" s="246">
        <v>97</v>
      </c>
      <c r="AO67" s="194">
        <v>9</v>
      </c>
      <c r="AP67" s="194">
        <v>88</v>
      </c>
      <c r="AQ67" s="185"/>
      <c r="AR67" s="185"/>
      <c r="AS67" s="185"/>
      <c r="AT67" s="194">
        <v>1</v>
      </c>
      <c r="AU67" s="267">
        <f t="shared" si="2"/>
        <v>3</v>
      </c>
      <c r="AV67" s="188">
        <v>104</v>
      </c>
      <c r="AW67" s="185">
        <v>9</v>
      </c>
      <c r="AX67" s="185">
        <v>95</v>
      </c>
      <c r="AY67" s="185"/>
      <c r="AZ67" s="185"/>
      <c r="BA67" s="185"/>
      <c r="BB67" s="185">
        <v>1</v>
      </c>
      <c r="BC67" s="185">
        <v>4</v>
      </c>
      <c r="BD67" s="187"/>
      <c r="BE67" s="185">
        <v>10</v>
      </c>
      <c r="BF67" s="185"/>
      <c r="BG67" s="188"/>
      <c r="BH67" s="185"/>
      <c r="BI67" s="185"/>
      <c r="BJ67" s="185"/>
      <c r="BK67" s="185">
        <f t="shared" si="3"/>
        <v>4</v>
      </c>
      <c r="BL67" s="210"/>
      <c r="BM67" s="190">
        <f t="shared" si="4"/>
        <v>4</v>
      </c>
      <c r="BN67" s="191">
        <f t="shared" si="5"/>
        <v>93.5</v>
      </c>
      <c r="BO67" s="192">
        <f t="shared" si="6"/>
        <v>17.2</v>
      </c>
      <c r="BQ67" s="34"/>
      <c r="BR67" s="34"/>
    </row>
    <row r="68" spans="1:74" s="33" customFormat="1" ht="19.5" customHeight="1">
      <c r="A68" s="177">
        <v>65</v>
      </c>
      <c r="B68" s="7" t="s">
        <v>210</v>
      </c>
      <c r="C68" s="7" t="s">
        <v>211</v>
      </c>
      <c r="D68" s="7" t="s">
        <v>152</v>
      </c>
      <c r="E68" s="179"/>
      <c r="F68" s="180"/>
      <c r="G68" s="214"/>
      <c r="H68" s="182">
        <v>105</v>
      </c>
      <c r="I68" s="183"/>
      <c r="J68" s="183"/>
      <c r="K68" s="183"/>
      <c r="L68" s="183"/>
      <c r="M68" s="183"/>
      <c r="N68" s="183">
        <v>1</v>
      </c>
      <c r="O68" s="184"/>
      <c r="P68" s="182"/>
      <c r="Q68" s="183"/>
      <c r="R68" s="183"/>
      <c r="S68" s="183"/>
      <c r="T68" s="183"/>
      <c r="U68" s="183"/>
      <c r="V68" s="183"/>
      <c r="W68" s="184">
        <f t="shared" si="0"/>
        <v>1</v>
      </c>
      <c r="X68" s="246"/>
      <c r="Y68" s="212"/>
      <c r="Z68" s="194"/>
      <c r="AA68" s="194">
        <v>13</v>
      </c>
      <c r="AB68" s="194"/>
      <c r="AC68" s="194"/>
      <c r="AD68" s="194"/>
      <c r="AE68" s="267">
        <f t="shared" si="1"/>
        <v>1</v>
      </c>
      <c r="AF68" s="246"/>
      <c r="AG68" s="288"/>
      <c r="AH68" s="194"/>
      <c r="AI68" s="194"/>
      <c r="AJ68" s="194"/>
      <c r="AK68" s="194"/>
      <c r="AL68" s="194"/>
      <c r="AM68" s="267">
        <v>1</v>
      </c>
      <c r="AN68" s="246"/>
      <c r="AO68" s="194"/>
      <c r="AP68" s="194"/>
      <c r="AQ68" s="185"/>
      <c r="AR68" s="185"/>
      <c r="AS68" s="185"/>
      <c r="AT68" s="194"/>
      <c r="AU68" s="267">
        <f t="shared" si="2"/>
        <v>1</v>
      </c>
      <c r="AV68" s="188"/>
      <c r="AW68" s="185"/>
      <c r="AX68" s="185"/>
      <c r="AY68" s="185"/>
      <c r="AZ68" s="185"/>
      <c r="BA68" s="185"/>
      <c r="BB68" s="185"/>
      <c r="BC68" s="185">
        <v>1</v>
      </c>
      <c r="BD68" s="187">
        <v>91</v>
      </c>
      <c r="BE68" s="185"/>
      <c r="BF68" s="185"/>
      <c r="BG68" s="188"/>
      <c r="BH68" s="185"/>
      <c r="BI68" s="185"/>
      <c r="BJ68" s="185">
        <v>1</v>
      </c>
      <c r="BK68" s="185">
        <f t="shared" si="3"/>
        <v>2</v>
      </c>
      <c r="BL68" s="210"/>
      <c r="BM68" s="190">
        <f t="shared" si="4"/>
        <v>2</v>
      </c>
      <c r="BN68" s="191">
        <f t="shared" si="5"/>
        <v>98</v>
      </c>
      <c r="BO68" s="192">
        <f t="shared" si="6"/>
        <v>20.8</v>
      </c>
      <c r="BQ68" s="34"/>
      <c r="BR68" s="34"/>
    </row>
    <row r="69" spans="1:74" s="33" customFormat="1" ht="19.5" customHeight="1">
      <c r="A69" s="177">
        <v>66</v>
      </c>
      <c r="B69" s="221" t="s">
        <v>52</v>
      </c>
      <c r="C69" s="221" t="s">
        <v>76</v>
      </c>
      <c r="D69" s="7" t="s">
        <v>88</v>
      </c>
      <c r="E69" s="194">
        <v>20</v>
      </c>
      <c r="F69" s="216" t="s">
        <v>699</v>
      </c>
      <c r="G69" s="214"/>
      <c r="H69" s="182">
        <v>95</v>
      </c>
      <c r="I69" s="183">
        <v>20</v>
      </c>
      <c r="J69" s="183">
        <v>75</v>
      </c>
      <c r="K69" s="183"/>
      <c r="L69" s="183"/>
      <c r="M69" s="183"/>
      <c r="N69" s="183">
        <v>8</v>
      </c>
      <c r="O69" s="184"/>
      <c r="P69" s="182">
        <v>95</v>
      </c>
      <c r="Q69" s="183">
        <v>20</v>
      </c>
      <c r="R69" s="183">
        <v>75</v>
      </c>
      <c r="S69" s="183">
        <v>9</v>
      </c>
      <c r="T69" s="183"/>
      <c r="U69" s="183"/>
      <c r="V69" s="183">
        <v>3</v>
      </c>
      <c r="W69" s="184">
        <f t="shared" si="0"/>
        <v>11</v>
      </c>
      <c r="X69" s="246">
        <v>97</v>
      </c>
      <c r="Y69" s="212">
        <v>20</v>
      </c>
      <c r="Z69" s="194">
        <v>77</v>
      </c>
      <c r="AA69" s="194"/>
      <c r="AB69" s="194"/>
      <c r="AC69" s="194"/>
      <c r="AD69" s="194">
        <v>1</v>
      </c>
      <c r="AE69" s="267">
        <f t="shared" si="1"/>
        <v>12</v>
      </c>
      <c r="AF69" s="246">
        <v>89</v>
      </c>
      <c r="AG69" s="194">
        <v>20</v>
      </c>
      <c r="AH69" s="194">
        <v>69</v>
      </c>
      <c r="AI69" s="194">
        <v>11</v>
      </c>
      <c r="AJ69" s="194"/>
      <c r="AK69" s="194"/>
      <c r="AL69" s="194">
        <v>10</v>
      </c>
      <c r="AM69" s="267">
        <v>22</v>
      </c>
      <c r="AN69" s="246"/>
      <c r="AO69" s="194"/>
      <c r="AP69" s="194"/>
      <c r="AQ69" s="185"/>
      <c r="AR69" s="185"/>
      <c r="AS69" s="185"/>
      <c r="AT69" s="194"/>
      <c r="AU69" s="267">
        <f t="shared" si="2"/>
        <v>22</v>
      </c>
      <c r="AV69" s="188">
        <v>85</v>
      </c>
      <c r="AW69" s="185">
        <v>20</v>
      </c>
      <c r="AX69" s="310">
        <v>65</v>
      </c>
      <c r="AY69" s="185">
        <v>3</v>
      </c>
      <c r="AZ69" s="185">
        <v>3</v>
      </c>
      <c r="BA69" s="185"/>
      <c r="BB69" s="185">
        <v>21</v>
      </c>
      <c r="BC69" s="185">
        <v>43</v>
      </c>
      <c r="BD69" s="187"/>
      <c r="BE69" s="185">
        <v>13</v>
      </c>
      <c r="BF69" s="185"/>
      <c r="BG69" s="188"/>
      <c r="BH69" s="185"/>
      <c r="BI69" s="185"/>
      <c r="BJ69" s="185"/>
      <c r="BK69" s="185">
        <f t="shared" ref="BK69:BK79" si="16">BC69+BJ69</f>
        <v>43</v>
      </c>
      <c r="BL69" s="210"/>
      <c r="BM69" s="190">
        <f t="shared" si="4"/>
        <v>5</v>
      </c>
      <c r="BN69" s="191">
        <f t="shared" si="5"/>
        <v>92.2</v>
      </c>
      <c r="BO69" s="192">
        <f>(BN69-72)*0.8*0.8</f>
        <v>12.928000000000004</v>
      </c>
      <c r="BQ69" s="34"/>
      <c r="BR69" s="34"/>
    </row>
    <row r="70" spans="1:74" s="33" customFormat="1" ht="19.5" customHeight="1">
      <c r="A70" s="177">
        <v>67</v>
      </c>
      <c r="B70" s="221" t="s">
        <v>66</v>
      </c>
      <c r="C70" s="221" t="s">
        <v>67</v>
      </c>
      <c r="D70" s="7" t="s">
        <v>126</v>
      </c>
      <c r="E70" s="194">
        <v>26</v>
      </c>
      <c r="F70" s="216" t="s">
        <v>727</v>
      </c>
      <c r="G70" s="181"/>
      <c r="H70" s="182">
        <v>106</v>
      </c>
      <c r="I70" s="183">
        <v>26</v>
      </c>
      <c r="J70" s="183">
        <v>80</v>
      </c>
      <c r="K70" s="183"/>
      <c r="L70" s="183"/>
      <c r="M70" s="183"/>
      <c r="N70" s="183">
        <v>1</v>
      </c>
      <c r="O70" s="184"/>
      <c r="P70" s="182">
        <v>110</v>
      </c>
      <c r="Q70" s="183">
        <v>26</v>
      </c>
      <c r="R70" s="183">
        <v>84</v>
      </c>
      <c r="S70" s="183"/>
      <c r="T70" s="183"/>
      <c r="U70" s="183"/>
      <c r="V70" s="183">
        <v>1</v>
      </c>
      <c r="W70" s="184">
        <f t="shared" si="0"/>
        <v>2</v>
      </c>
      <c r="X70" s="246">
        <v>99</v>
      </c>
      <c r="Y70" s="212">
        <v>26</v>
      </c>
      <c r="Z70" s="194">
        <v>73</v>
      </c>
      <c r="AA70" s="194"/>
      <c r="AB70" s="194"/>
      <c r="AC70" s="194"/>
      <c r="AD70" s="194">
        <v>5</v>
      </c>
      <c r="AE70" s="267">
        <f t="shared" si="1"/>
        <v>7</v>
      </c>
      <c r="AF70" s="246">
        <v>92</v>
      </c>
      <c r="AG70" s="194">
        <v>26</v>
      </c>
      <c r="AH70" s="231">
        <v>66</v>
      </c>
      <c r="AI70" s="194">
        <v>2</v>
      </c>
      <c r="AJ70" s="194"/>
      <c r="AK70" s="194"/>
      <c r="AL70" s="194">
        <v>18</v>
      </c>
      <c r="AM70" s="267">
        <v>25</v>
      </c>
      <c r="AN70" s="246">
        <v>95</v>
      </c>
      <c r="AO70" s="194">
        <v>21</v>
      </c>
      <c r="AP70" s="194">
        <v>74</v>
      </c>
      <c r="AQ70" s="185"/>
      <c r="AR70" s="185"/>
      <c r="AS70" s="185"/>
      <c r="AT70" s="194">
        <v>1</v>
      </c>
      <c r="AU70" s="267">
        <f t="shared" si="2"/>
        <v>26</v>
      </c>
      <c r="AV70" s="188">
        <v>104</v>
      </c>
      <c r="AW70" s="185">
        <v>21</v>
      </c>
      <c r="AX70" s="185">
        <v>83</v>
      </c>
      <c r="AY70" s="185"/>
      <c r="AZ70" s="185"/>
      <c r="BA70" s="185"/>
      <c r="BB70" s="185">
        <v>1</v>
      </c>
      <c r="BC70" s="185">
        <v>27</v>
      </c>
      <c r="BD70" s="187">
        <v>101</v>
      </c>
      <c r="BE70" s="185">
        <v>21</v>
      </c>
      <c r="BF70" s="185">
        <v>80</v>
      </c>
      <c r="BG70" s="188"/>
      <c r="BH70" s="185"/>
      <c r="BI70" s="185"/>
      <c r="BJ70" s="185">
        <v>1</v>
      </c>
      <c r="BK70" s="185">
        <f t="shared" si="16"/>
        <v>28</v>
      </c>
      <c r="BL70" s="210"/>
      <c r="BM70" s="313">
        <f t="shared" si="4"/>
        <v>7</v>
      </c>
      <c r="BN70" s="191">
        <f t="shared" si="5"/>
        <v>101</v>
      </c>
      <c r="BO70" s="192">
        <f t="shared" si="6"/>
        <v>23.200000000000003</v>
      </c>
      <c r="BQ70" s="34"/>
      <c r="BR70" s="34"/>
    </row>
    <row r="71" spans="1:74" s="33" customFormat="1" ht="19.5" customHeight="1">
      <c r="A71" s="177">
        <v>68</v>
      </c>
      <c r="B71" s="7" t="s">
        <v>139</v>
      </c>
      <c r="C71" s="7" t="s">
        <v>203</v>
      </c>
      <c r="D71" s="7" t="s">
        <v>127</v>
      </c>
      <c r="E71" s="179" t="s">
        <v>190</v>
      </c>
      <c r="F71" s="180"/>
      <c r="G71" s="214"/>
      <c r="H71" s="182">
        <v>117</v>
      </c>
      <c r="I71" s="183">
        <v>31</v>
      </c>
      <c r="J71" s="183">
        <v>86</v>
      </c>
      <c r="K71" s="183"/>
      <c r="L71" s="183"/>
      <c r="M71" s="183"/>
      <c r="N71" s="183">
        <v>1</v>
      </c>
      <c r="O71" s="184"/>
      <c r="P71" s="182">
        <v>117</v>
      </c>
      <c r="Q71" s="183">
        <v>31</v>
      </c>
      <c r="R71" s="183">
        <v>86</v>
      </c>
      <c r="S71" s="183"/>
      <c r="T71" s="183"/>
      <c r="U71" s="183"/>
      <c r="V71" s="183">
        <v>1</v>
      </c>
      <c r="W71" s="184">
        <f t="shared" si="0"/>
        <v>2</v>
      </c>
      <c r="X71" s="246">
        <v>112</v>
      </c>
      <c r="Y71" s="212">
        <v>31</v>
      </c>
      <c r="Z71" s="194">
        <v>81</v>
      </c>
      <c r="AA71" s="194"/>
      <c r="AB71" s="194"/>
      <c r="AC71" s="194"/>
      <c r="AD71" s="194">
        <v>1</v>
      </c>
      <c r="AE71" s="267">
        <f t="shared" si="1"/>
        <v>3</v>
      </c>
      <c r="AF71" s="246">
        <v>112</v>
      </c>
      <c r="AG71" s="194">
        <v>31</v>
      </c>
      <c r="AH71" s="194">
        <v>81</v>
      </c>
      <c r="AI71" s="194"/>
      <c r="AJ71" s="194"/>
      <c r="AK71" s="194"/>
      <c r="AL71" s="194">
        <v>1</v>
      </c>
      <c r="AM71" s="267">
        <v>4</v>
      </c>
      <c r="AN71" s="246">
        <v>109</v>
      </c>
      <c r="AO71" s="194">
        <v>31</v>
      </c>
      <c r="AP71" s="194">
        <v>78</v>
      </c>
      <c r="AQ71" s="185"/>
      <c r="AR71" s="185"/>
      <c r="AS71" s="185"/>
      <c r="AT71" s="194">
        <v>1</v>
      </c>
      <c r="AU71" s="267">
        <f t="shared" si="2"/>
        <v>5</v>
      </c>
      <c r="AV71" s="188">
        <v>105</v>
      </c>
      <c r="AW71" s="185">
        <v>31</v>
      </c>
      <c r="AX71" s="185">
        <v>74</v>
      </c>
      <c r="AY71" s="185"/>
      <c r="AZ71" s="185"/>
      <c r="BA71" s="185"/>
      <c r="BB71" s="185">
        <v>1</v>
      </c>
      <c r="BC71" s="185">
        <v>6</v>
      </c>
      <c r="BD71" s="187">
        <v>112</v>
      </c>
      <c r="BE71" s="185">
        <v>31</v>
      </c>
      <c r="BF71" s="185">
        <v>81</v>
      </c>
      <c r="BG71" s="188"/>
      <c r="BH71" s="185"/>
      <c r="BI71" s="185"/>
      <c r="BJ71" s="185">
        <v>1</v>
      </c>
      <c r="BK71" s="185">
        <f t="shared" si="16"/>
        <v>7</v>
      </c>
      <c r="BL71" s="210"/>
      <c r="BM71" s="313">
        <f t="shared" si="4"/>
        <v>7</v>
      </c>
      <c r="BN71" s="191">
        <f t="shared" si="5"/>
        <v>112</v>
      </c>
      <c r="BO71" s="192">
        <f t="shared" si="6"/>
        <v>32</v>
      </c>
      <c r="BQ71" s="34"/>
      <c r="BR71" s="34"/>
    </row>
    <row r="72" spans="1:74" s="33" customFormat="1" ht="19.5" customHeight="1">
      <c r="A72" s="177">
        <v>69</v>
      </c>
      <c r="B72" s="7" t="s">
        <v>515</v>
      </c>
      <c r="C72" s="7" t="s">
        <v>516</v>
      </c>
      <c r="D72" s="7" t="s">
        <v>152</v>
      </c>
      <c r="E72" s="179"/>
      <c r="F72" s="180" t="s">
        <v>487</v>
      </c>
      <c r="G72" s="214"/>
      <c r="H72" s="182"/>
      <c r="I72" s="183"/>
      <c r="J72" s="183"/>
      <c r="K72" s="183"/>
      <c r="L72" s="183"/>
      <c r="M72" s="183"/>
      <c r="N72" s="183"/>
      <c r="O72" s="184"/>
      <c r="P72" s="182"/>
      <c r="Q72" s="183"/>
      <c r="R72" s="183"/>
      <c r="S72" s="183"/>
      <c r="T72" s="183"/>
      <c r="U72" s="183"/>
      <c r="V72" s="183"/>
      <c r="W72" s="184"/>
      <c r="X72" s="246"/>
      <c r="Y72" s="212"/>
      <c r="Z72" s="194">
        <v>96</v>
      </c>
      <c r="AA72" s="194"/>
      <c r="AB72" s="194"/>
      <c r="AC72" s="194"/>
      <c r="AD72" s="194"/>
      <c r="AE72" s="267"/>
      <c r="AF72" s="246"/>
      <c r="AG72" s="194"/>
      <c r="AH72" s="194"/>
      <c r="AI72" s="194"/>
      <c r="AJ72" s="194"/>
      <c r="AK72" s="194"/>
      <c r="AL72" s="194"/>
      <c r="AM72" s="267"/>
      <c r="AN72" s="246">
        <v>95</v>
      </c>
      <c r="AO72" s="194"/>
      <c r="AP72" s="194"/>
      <c r="AQ72" s="185"/>
      <c r="AR72" s="185"/>
      <c r="AS72" s="185"/>
      <c r="AT72" s="194"/>
      <c r="AU72" s="267">
        <v>2</v>
      </c>
      <c r="AV72" s="188">
        <v>97</v>
      </c>
      <c r="AW72" s="185">
        <v>15</v>
      </c>
      <c r="AX72" s="185">
        <v>82</v>
      </c>
      <c r="AY72" s="185"/>
      <c r="AZ72" s="185"/>
      <c r="BA72" s="247"/>
      <c r="BB72" s="247">
        <v>1</v>
      </c>
      <c r="BC72" s="185">
        <v>3</v>
      </c>
      <c r="BD72" s="187">
        <v>91</v>
      </c>
      <c r="BE72" s="185">
        <v>15</v>
      </c>
      <c r="BF72" s="185">
        <v>76</v>
      </c>
      <c r="BG72" s="188"/>
      <c r="BH72" s="185"/>
      <c r="BI72" s="185"/>
      <c r="BJ72" s="185">
        <v>1</v>
      </c>
      <c r="BK72" s="185">
        <f t="shared" si="16"/>
        <v>4</v>
      </c>
      <c r="BL72" s="210"/>
      <c r="BM72" s="190">
        <f t="shared" ref="BM72:BM79" si="17">COUNT(H72,P72,X72,AF72,AN72,AV72,BD72)</f>
        <v>3</v>
      </c>
      <c r="BN72" s="191">
        <f t="shared" ref="BN72:BN79" si="18">IFERROR(AVERAGE(H72,P72,X72,AF72,AN72,AV72,BD72),"-")</f>
        <v>94.333333333333329</v>
      </c>
      <c r="BO72" s="192">
        <f t="shared" ref="BO72:BO79" si="19">(BN72-72)*0.8</f>
        <v>17.866666666666664</v>
      </c>
      <c r="BQ72" s="34"/>
      <c r="BR72" s="34"/>
    </row>
    <row r="73" spans="1:74" s="33" customFormat="1" ht="19.5" customHeight="1">
      <c r="A73" s="177">
        <v>70</v>
      </c>
      <c r="B73" s="7" t="s">
        <v>527</v>
      </c>
      <c r="C73" s="7" t="s">
        <v>528</v>
      </c>
      <c r="D73" s="7" t="s">
        <v>620</v>
      </c>
      <c r="E73" s="179" t="s">
        <v>621</v>
      </c>
      <c r="F73" s="179" t="s">
        <v>622</v>
      </c>
      <c r="G73" s="214"/>
      <c r="H73" s="182"/>
      <c r="I73" s="183"/>
      <c r="J73" s="183"/>
      <c r="K73" s="183"/>
      <c r="L73" s="183"/>
      <c r="M73" s="183"/>
      <c r="N73" s="183"/>
      <c r="O73" s="184"/>
      <c r="P73" s="182"/>
      <c r="Q73" s="183"/>
      <c r="R73" s="183"/>
      <c r="S73" s="183"/>
      <c r="T73" s="183"/>
      <c r="U73" s="183"/>
      <c r="V73" s="183"/>
      <c r="W73" s="184"/>
      <c r="X73" s="246"/>
      <c r="Y73" s="212"/>
      <c r="Z73" s="194"/>
      <c r="AA73" s="194"/>
      <c r="AB73" s="194"/>
      <c r="AC73" s="194"/>
      <c r="AD73" s="194"/>
      <c r="AE73" s="267"/>
      <c r="AF73" s="246">
        <v>92</v>
      </c>
      <c r="AG73" s="194">
        <v>25</v>
      </c>
      <c r="AH73" s="219">
        <v>67</v>
      </c>
      <c r="AI73" s="194">
        <v>14</v>
      </c>
      <c r="AJ73" s="194"/>
      <c r="AK73" s="194"/>
      <c r="AL73" s="194">
        <v>15</v>
      </c>
      <c r="AM73" s="267">
        <v>15</v>
      </c>
      <c r="AN73" s="246">
        <v>95</v>
      </c>
      <c r="AO73" s="194">
        <v>21</v>
      </c>
      <c r="AP73" s="194">
        <v>74</v>
      </c>
      <c r="AQ73" s="185"/>
      <c r="AR73" s="185"/>
      <c r="AS73" s="185"/>
      <c r="AT73" s="194">
        <v>1</v>
      </c>
      <c r="AU73" s="267">
        <f t="shared" si="2"/>
        <v>16</v>
      </c>
      <c r="AV73" s="188">
        <v>100</v>
      </c>
      <c r="AW73" s="185">
        <v>21</v>
      </c>
      <c r="AX73" s="185">
        <v>79</v>
      </c>
      <c r="AY73" s="185">
        <v>16</v>
      </c>
      <c r="AZ73" s="185"/>
      <c r="BA73" s="247"/>
      <c r="BB73" s="247">
        <v>1</v>
      </c>
      <c r="BC73" s="185">
        <v>17</v>
      </c>
      <c r="BD73" s="187">
        <v>101</v>
      </c>
      <c r="BE73" s="185">
        <v>21</v>
      </c>
      <c r="BF73" s="185">
        <v>80</v>
      </c>
      <c r="BG73" s="188"/>
      <c r="BH73" s="185"/>
      <c r="BI73" s="185"/>
      <c r="BJ73" s="185">
        <v>1</v>
      </c>
      <c r="BK73" s="185">
        <f t="shared" si="16"/>
        <v>18</v>
      </c>
      <c r="BL73" s="210"/>
      <c r="BM73" s="190">
        <f t="shared" si="17"/>
        <v>4</v>
      </c>
      <c r="BN73" s="191">
        <f t="shared" si="18"/>
        <v>97</v>
      </c>
      <c r="BO73" s="192">
        <f t="shared" si="19"/>
        <v>20</v>
      </c>
      <c r="BQ73" s="34"/>
      <c r="BR73" s="34"/>
    </row>
    <row r="74" spans="1:74" ht="19.5" customHeight="1">
      <c r="A74" s="177">
        <v>71</v>
      </c>
      <c r="B74" s="193" t="s">
        <v>117</v>
      </c>
      <c r="C74" s="193" t="s">
        <v>118</v>
      </c>
      <c r="D74" s="193" t="s">
        <v>152</v>
      </c>
      <c r="E74" s="194">
        <v>15</v>
      </c>
      <c r="F74" s="48"/>
      <c r="G74" s="181"/>
      <c r="H74" s="246">
        <v>91</v>
      </c>
      <c r="I74" s="194">
        <v>15</v>
      </c>
      <c r="J74" s="194">
        <v>76</v>
      </c>
      <c r="K74" s="194">
        <v>10</v>
      </c>
      <c r="L74" s="194"/>
      <c r="M74" s="194"/>
      <c r="N74" s="194">
        <v>6</v>
      </c>
      <c r="O74" s="184"/>
      <c r="P74" s="246">
        <v>88</v>
      </c>
      <c r="Q74" s="194">
        <v>15</v>
      </c>
      <c r="R74" s="194">
        <v>73</v>
      </c>
      <c r="S74" s="194" t="s">
        <v>499</v>
      </c>
      <c r="T74" s="194"/>
      <c r="U74" s="194"/>
      <c r="V74" s="194">
        <v>7</v>
      </c>
      <c r="W74" s="184">
        <f t="shared" ref="W74:W75" si="20">N74+V74</f>
        <v>13</v>
      </c>
      <c r="X74" s="246">
        <v>102</v>
      </c>
      <c r="Y74" s="212">
        <v>15</v>
      </c>
      <c r="Z74" s="194">
        <v>87</v>
      </c>
      <c r="AA74" s="194"/>
      <c r="AB74" s="194"/>
      <c r="AC74" s="194"/>
      <c r="AD74" s="194">
        <v>1</v>
      </c>
      <c r="AE74" s="267">
        <f t="shared" si="1"/>
        <v>14</v>
      </c>
      <c r="AF74" s="246" t="s">
        <v>583</v>
      </c>
      <c r="AG74" s="194"/>
      <c r="AH74" s="194"/>
      <c r="AI74" s="194"/>
      <c r="AJ74" s="194"/>
      <c r="AK74" s="194"/>
      <c r="AL74" s="194"/>
      <c r="AM74" s="267">
        <v>14</v>
      </c>
      <c r="AN74" s="246">
        <v>89</v>
      </c>
      <c r="AO74" s="287">
        <v>15</v>
      </c>
      <c r="AP74" s="194">
        <v>74</v>
      </c>
      <c r="AQ74" s="185"/>
      <c r="AR74" s="185"/>
      <c r="AS74" s="185"/>
      <c r="AT74" s="194">
        <v>1</v>
      </c>
      <c r="AU74" s="267">
        <f t="shared" ref="AU74:AU79" si="21">AM74+AT74</f>
        <v>15</v>
      </c>
      <c r="AV74" s="188">
        <v>87</v>
      </c>
      <c r="AW74" s="185">
        <v>15</v>
      </c>
      <c r="AX74" s="185">
        <v>72</v>
      </c>
      <c r="AY74" s="185"/>
      <c r="AZ74" s="185"/>
      <c r="BA74" s="247"/>
      <c r="BB74" s="247">
        <v>6</v>
      </c>
      <c r="BC74" s="185">
        <v>21</v>
      </c>
      <c r="BD74" s="187">
        <v>96</v>
      </c>
      <c r="BE74" s="185">
        <v>15</v>
      </c>
      <c r="BF74" s="185">
        <v>81</v>
      </c>
      <c r="BG74" s="196"/>
      <c r="BH74" s="196"/>
      <c r="BI74" s="196"/>
      <c r="BJ74" s="185">
        <v>1</v>
      </c>
      <c r="BK74" s="185">
        <f t="shared" si="16"/>
        <v>22</v>
      </c>
      <c r="BL74" s="197"/>
      <c r="BM74" s="313">
        <f t="shared" si="17"/>
        <v>6</v>
      </c>
      <c r="BN74" s="191">
        <f t="shared" si="18"/>
        <v>92.166666666666671</v>
      </c>
      <c r="BO74" s="192">
        <f t="shared" si="19"/>
        <v>16.133333333333336</v>
      </c>
      <c r="BP74" s="198"/>
      <c r="BQ74" s="164"/>
      <c r="BR74"/>
      <c r="BT74"/>
      <c r="BU74"/>
      <c r="BV74"/>
    </row>
    <row r="75" spans="1:74" s="33" customFormat="1" ht="19.5" customHeight="1">
      <c r="A75" s="177">
        <v>72</v>
      </c>
      <c r="B75" s="178" t="s">
        <v>91</v>
      </c>
      <c r="C75" s="178" t="s">
        <v>119</v>
      </c>
      <c r="D75" s="7" t="s">
        <v>123</v>
      </c>
      <c r="E75" s="179" t="s">
        <v>192</v>
      </c>
      <c r="F75" s="48" t="s">
        <v>651</v>
      </c>
      <c r="G75" s="181"/>
      <c r="H75" s="182">
        <v>99</v>
      </c>
      <c r="I75" s="183">
        <v>21</v>
      </c>
      <c r="J75" s="183">
        <v>78</v>
      </c>
      <c r="K75" s="183">
        <v>11</v>
      </c>
      <c r="L75" s="183"/>
      <c r="M75" s="183"/>
      <c r="N75" s="183">
        <v>1</v>
      </c>
      <c r="O75" s="184"/>
      <c r="P75" s="182">
        <v>96</v>
      </c>
      <c r="Q75" s="183">
        <v>21</v>
      </c>
      <c r="R75" s="183">
        <v>75</v>
      </c>
      <c r="S75" s="183"/>
      <c r="T75" s="183"/>
      <c r="U75" s="183"/>
      <c r="V75" s="183">
        <v>1</v>
      </c>
      <c r="W75" s="184">
        <f t="shared" si="20"/>
        <v>2</v>
      </c>
      <c r="X75" s="246">
        <v>96</v>
      </c>
      <c r="Y75" s="212">
        <v>21</v>
      </c>
      <c r="Z75" s="194">
        <v>75</v>
      </c>
      <c r="AA75" s="194"/>
      <c r="AB75" s="194"/>
      <c r="AC75" s="194"/>
      <c r="AD75" s="194">
        <v>1</v>
      </c>
      <c r="AE75" s="267">
        <f t="shared" si="1"/>
        <v>3</v>
      </c>
      <c r="AF75" s="246">
        <v>94</v>
      </c>
      <c r="AG75" s="287">
        <v>21</v>
      </c>
      <c r="AH75" s="194">
        <v>73</v>
      </c>
      <c r="AI75" s="194"/>
      <c r="AJ75" s="194"/>
      <c r="AK75" s="194"/>
      <c r="AL75" s="194">
        <v>3</v>
      </c>
      <c r="AM75" s="267">
        <v>6</v>
      </c>
      <c r="AN75" s="246">
        <v>88</v>
      </c>
      <c r="AO75" s="194">
        <v>21</v>
      </c>
      <c r="AP75" s="231">
        <v>67</v>
      </c>
      <c r="AQ75" s="185" t="s">
        <v>625</v>
      </c>
      <c r="AR75" s="185"/>
      <c r="AS75" s="185"/>
      <c r="AT75" s="194">
        <v>18</v>
      </c>
      <c r="AU75" s="267">
        <f t="shared" si="21"/>
        <v>24</v>
      </c>
      <c r="AV75" s="188">
        <v>104</v>
      </c>
      <c r="AW75" s="185">
        <v>17</v>
      </c>
      <c r="AX75" s="185">
        <v>87</v>
      </c>
      <c r="AY75" s="185"/>
      <c r="AZ75" s="185"/>
      <c r="BA75" s="247"/>
      <c r="BB75" s="247">
        <v>1</v>
      </c>
      <c r="BC75" s="185">
        <v>25</v>
      </c>
      <c r="BD75" s="187">
        <v>102</v>
      </c>
      <c r="BE75" s="185">
        <v>17</v>
      </c>
      <c r="BF75" s="185">
        <v>85</v>
      </c>
      <c r="BG75" s="185"/>
      <c r="BH75" s="185"/>
      <c r="BI75" s="185"/>
      <c r="BJ75" s="185">
        <v>1</v>
      </c>
      <c r="BK75" s="185">
        <f t="shared" si="16"/>
        <v>26</v>
      </c>
      <c r="BL75" s="210"/>
      <c r="BM75" s="313">
        <f t="shared" si="17"/>
        <v>7</v>
      </c>
      <c r="BN75" s="191">
        <f t="shared" si="18"/>
        <v>97</v>
      </c>
      <c r="BO75" s="192">
        <f t="shared" si="19"/>
        <v>20</v>
      </c>
      <c r="BQ75" s="34"/>
      <c r="BR75" s="34"/>
    </row>
    <row r="76" spans="1:74" ht="19.5" customHeight="1">
      <c r="A76" s="177">
        <v>73</v>
      </c>
      <c r="B76" s="193" t="s">
        <v>414</v>
      </c>
      <c r="C76" s="193" t="s">
        <v>415</v>
      </c>
      <c r="D76" s="193" t="s">
        <v>623</v>
      </c>
      <c r="E76" s="194"/>
      <c r="F76" s="180" t="s">
        <v>376</v>
      </c>
      <c r="G76" s="181"/>
      <c r="H76" s="199"/>
      <c r="I76" s="194"/>
      <c r="J76" s="194"/>
      <c r="K76" s="194"/>
      <c r="L76" s="194"/>
      <c r="M76" s="194"/>
      <c r="N76" s="194"/>
      <c r="O76" s="194"/>
      <c r="P76" s="182"/>
      <c r="Q76" s="194"/>
      <c r="R76" s="194"/>
      <c r="S76" s="194"/>
      <c r="T76" s="194"/>
      <c r="U76" s="194"/>
      <c r="V76" s="194"/>
      <c r="W76" s="267"/>
      <c r="X76" s="199">
        <v>114</v>
      </c>
      <c r="Y76" s="194"/>
      <c r="Z76" s="194"/>
      <c r="AA76" s="194"/>
      <c r="AB76" s="194"/>
      <c r="AC76" s="194"/>
      <c r="AD76" s="194">
        <v>1</v>
      </c>
      <c r="AE76" s="267">
        <v>1</v>
      </c>
      <c r="AF76" s="268">
        <v>118</v>
      </c>
      <c r="AG76" s="194"/>
      <c r="AH76" s="194"/>
      <c r="AI76" s="194"/>
      <c r="AJ76" s="194"/>
      <c r="AK76" s="194"/>
      <c r="AL76" s="194">
        <v>1</v>
      </c>
      <c r="AM76" s="267">
        <v>2</v>
      </c>
      <c r="AN76" s="268">
        <v>112</v>
      </c>
      <c r="AO76" s="194">
        <v>29</v>
      </c>
      <c r="AP76" s="194">
        <v>83</v>
      </c>
      <c r="AQ76" s="194"/>
      <c r="AR76" s="194"/>
      <c r="AS76" s="194"/>
      <c r="AT76" s="194">
        <v>1</v>
      </c>
      <c r="AU76" s="267">
        <f t="shared" si="21"/>
        <v>3</v>
      </c>
      <c r="AV76" s="268">
        <v>111</v>
      </c>
      <c r="AW76" s="194">
        <v>29</v>
      </c>
      <c r="AX76" s="194">
        <v>82</v>
      </c>
      <c r="AY76" s="194"/>
      <c r="AZ76" s="194"/>
      <c r="BA76" s="194" t="s">
        <v>630</v>
      </c>
      <c r="BB76" s="194">
        <v>1</v>
      </c>
      <c r="BC76" s="267">
        <v>4</v>
      </c>
      <c r="BD76" s="268">
        <v>105</v>
      </c>
      <c r="BE76" s="194">
        <v>29</v>
      </c>
      <c r="BF76" s="194">
        <v>76</v>
      </c>
      <c r="BG76" s="194"/>
      <c r="BH76" s="194"/>
      <c r="BI76" s="194"/>
      <c r="BJ76" s="183">
        <v>1</v>
      </c>
      <c r="BK76" s="185">
        <f t="shared" si="16"/>
        <v>5</v>
      </c>
      <c r="BL76" s="35"/>
      <c r="BM76" s="190">
        <f t="shared" si="17"/>
        <v>5</v>
      </c>
      <c r="BN76" s="191">
        <f t="shared" si="18"/>
        <v>112</v>
      </c>
      <c r="BO76" s="192">
        <f t="shared" si="19"/>
        <v>32</v>
      </c>
      <c r="BQ76" s="163"/>
      <c r="BR76" s="244"/>
      <c r="BS76" s="245"/>
      <c r="BT76" s="198"/>
      <c r="BU76" s="164"/>
      <c r="BV76"/>
    </row>
    <row r="77" spans="1:74" ht="19.5" customHeight="1">
      <c r="A77" s="177">
        <v>74</v>
      </c>
      <c r="B77" s="193" t="s">
        <v>120</v>
      </c>
      <c r="C77" s="193" t="s">
        <v>64</v>
      </c>
      <c r="D77" s="193" t="s">
        <v>122</v>
      </c>
      <c r="E77" s="194">
        <v>13</v>
      </c>
      <c r="F77" s="48"/>
      <c r="G77" s="181"/>
      <c r="H77" s="246">
        <v>90</v>
      </c>
      <c r="I77" s="194">
        <v>13</v>
      </c>
      <c r="J77" s="194">
        <v>77</v>
      </c>
      <c r="K77" s="194">
        <v>3</v>
      </c>
      <c r="L77" s="194">
        <v>3</v>
      </c>
      <c r="M77" s="194"/>
      <c r="N77" s="194">
        <v>2</v>
      </c>
      <c r="O77" s="184"/>
      <c r="P77" s="246">
        <v>96</v>
      </c>
      <c r="Q77" s="194">
        <v>13</v>
      </c>
      <c r="R77" s="194">
        <v>83</v>
      </c>
      <c r="S77" s="194"/>
      <c r="T77" s="194"/>
      <c r="U77" s="194"/>
      <c r="V77" s="194">
        <v>1</v>
      </c>
      <c r="W77" s="184">
        <f t="shared" ref="W77" si="22">N77+V77</f>
        <v>3</v>
      </c>
      <c r="X77" s="246">
        <v>92</v>
      </c>
      <c r="Y77" s="212">
        <v>13</v>
      </c>
      <c r="Z77" s="194">
        <v>79</v>
      </c>
      <c r="AA77" s="194"/>
      <c r="AB77" s="194"/>
      <c r="AC77" s="194"/>
      <c r="AD77" s="194">
        <v>1</v>
      </c>
      <c r="AE77" s="267">
        <f t="shared" ref="AE77" si="23">W77+AD77</f>
        <v>4</v>
      </c>
      <c r="AF77" s="246">
        <v>90</v>
      </c>
      <c r="AG77" s="194">
        <v>13</v>
      </c>
      <c r="AH77" s="194">
        <v>77</v>
      </c>
      <c r="AI77" s="194"/>
      <c r="AJ77" s="194"/>
      <c r="AK77" s="194"/>
      <c r="AL77" s="194">
        <v>1</v>
      </c>
      <c r="AM77" s="267">
        <v>5</v>
      </c>
      <c r="AN77" s="246">
        <v>86</v>
      </c>
      <c r="AO77" s="194">
        <v>13</v>
      </c>
      <c r="AP77" s="194">
        <v>73</v>
      </c>
      <c r="AQ77" s="185"/>
      <c r="AR77" s="185"/>
      <c r="AS77" s="185"/>
      <c r="AT77" s="194">
        <v>1</v>
      </c>
      <c r="AU77" s="267">
        <f t="shared" si="21"/>
        <v>6</v>
      </c>
      <c r="AV77" s="188">
        <v>95</v>
      </c>
      <c r="AW77" s="185">
        <v>13</v>
      </c>
      <c r="AX77" s="185">
        <v>82</v>
      </c>
      <c r="AY77" s="185">
        <v>5</v>
      </c>
      <c r="AZ77" s="185"/>
      <c r="BA77" s="247"/>
      <c r="BB77" s="247">
        <v>1</v>
      </c>
      <c r="BC77" s="185">
        <v>7</v>
      </c>
      <c r="BD77" s="187">
        <v>92</v>
      </c>
      <c r="BE77" s="185">
        <v>13</v>
      </c>
      <c r="BF77" s="185">
        <v>79</v>
      </c>
      <c r="BG77" s="196"/>
      <c r="BH77" s="196"/>
      <c r="BI77" s="196"/>
      <c r="BJ77" s="185">
        <v>1</v>
      </c>
      <c r="BK77" s="185">
        <f t="shared" si="16"/>
        <v>8</v>
      </c>
      <c r="BL77" s="197"/>
      <c r="BM77" s="313">
        <f t="shared" si="17"/>
        <v>7</v>
      </c>
      <c r="BN77" s="191">
        <f t="shared" si="18"/>
        <v>91.571428571428569</v>
      </c>
      <c r="BO77" s="192">
        <f t="shared" si="19"/>
        <v>15.657142857142857</v>
      </c>
      <c r="BP77" s="198"/>
      <c r="BQ77" s="164"/>
      <c r="BR77"/>
      <c r="BT77"/>
      <c r="BU77"/>
      <c r="BV77"/>
    </row>
    <row r="78" spans="1:74" ht="19.5" customHeight="1">
      <c r="A78" s="177">
        <v>75</v>
      </c>
      <c r="B78" s="193" t="s">
        <v>642</v>
      </c>
      <c r="C78" s="193" t="s">
        <v>643</v>
      </c>
      <c r="D78" s="193" t="s">
        <v>152</v>
      </c>
      <c r="E78" s="194"/>
      <c r="F78" s="48" t="s">
        <v>187</v>
      </c>
      <c r="G78" s="181"/>
      <c r="H78" s="268"/>
      <c r="I78" s="194"/>
      <c r="J78" s="194"/>
      <c r="K78" s="194"/>
      <c r="L78" s="194"/>
      <c r="M78" s="194"/>
      <c r="N78" s="194"/>
      <c r="O78" s="186"/>
      <c r="P78" s="246"/>
      <c r="Q78" s="194"/>
      <c r="R78" s="194"/>
      <c r="S78" s="194"/>
      <c r="T78" s="194"/>
      <c r="U78" s="194"/>
      <c r="V78" s="194"/>
      <c r="W78" s="184"/>
      <c r="X78" s="268"/>
      <c r="Y78" s="212"/>
      <c r="Z78" s="194"/>
      <c r="AA78" s="194"/>
      <c r="AB78" s="194"/>
      <c r="AC78" s="194"/>
      <c r="AD78" s="194"/>
      <c r="AE78" s="267"/>
      <c r="AF78" s="268">
        <v>113</v>
      </c>
      <c r="AG78" s="194"/>
      <c r="AH78" s="194"/>
      <c r="AI78" s="194"/>
      <c r="AJ78" s="194"/>
      <c r="AK78" s="194"/>
      <c r="AL78" s="194"/>
      <c r="AM78" s="267"/>
      <c r="AN78" s="268">
        <v>119</v>
      </c>
      <c r="AO78" s="194"/>
      <c r="AP78" s="194"/>
      <c r="AQ78" s="185"/>
      <c r="AR78" s="185"/>
      <c r="AS78" s="185"/>
      <c r="AT78" s="194"/>
      <c r="AU78" s="267">
        <v>2</v>
      </c>
      <c r="AV78" s="188">
        <v>117</v>
      </c>
      <c r="AW78" s="185">
        <v>29</v>
      </c>
      <c r="AX78" s="185">
        <v>88</v>
      </c>
      <c r="AY78" s="185"/>
      <c r="AZ78" s="185"/>
      <c r="BA78" s="247"/>
      <c r="BB78" s="247">
        <v>1</v>
      </c>
      <c r="BC78" s="267">
        <v>3</v>
      </c>
      <c r="BD78" s="268">
        <v>128</v>
      </c>
      <c r="BE78" s="185">
        <v>29</v>
      </c>
      <c r="BF78" s="185">
        <v>99</v>
      </c>
      <c r="BG78" s="196"/>
      <c r="BH78" s="196"/>
      <c r="BI78" s="196"/>
      <c r="BJ78" s="185">
        <v>1</v>
      </c>
      <c r="BK78" s="185">
        <f t="shared" si="16"/>
        <v>4</v>
      </c>
      <c r="BL78" s="296"/>
      <c r="BM78" s="190">
        <f t="shared" si="17"/>
        <v>4</v>
      </c>
      <c r="BN78" s="191">
        <f t="shared" si="18"/>
        <v>119.25</v>
      </c>
      <c r="BO78" s="192">
        <v>36</v>
      </c>
      <c r="BP78" s="198"/>
      <c r="BQ78" s="164"/>
      <c r="BR78"/>
      <c r="BT78"/>
      <c r="BU78"/>
      <c r="BV78"/>
    </row>
    <row r="79" spans="1:74" ht="19.5" customHeight="1">
      <c r="A79" s="177">
        <v>76</v>
      </c>
      <c r="B79" s="193" t="s">
        <v>418</v>
      </c>
      <c r="C79" s="193" t="s">
        <v>227</v>
      </c>
      <c r="D79" s="193" t="s">
        <v>624</v>
      </c>
      <c r="E79" s="194"/>
      <c r="F79" s="180" t="s">
        <v>701</v>
      </c>
      <c r="G79" s="181"/>
      <c r="H79" s="199"/>
      <c r="I79" s="194"/>
      <c r="J79" s="194"/>
      <c r="K79" s="194"/>
      <c r="L79" s="194"/>
      <c r="M79" s="194"/>
      <c r="N79" s="194"/>
      <c r="O79" s="194"/>
      <c r="P79" s="182"/>
      <c r="Q79" s="194"/>
      <c r="R79" s="194"/>
      <c r="S79" s="194"/>
      <c r="T79" s="194"/>
      <c r="U79" s="194"/>
      <c r="V79" s="194"/>
      <c r="W79" s="267"/>
      <c r="X79" s="199">
        <v>103</v>
      </c>
      <c r="Y79" s="194"/>
      <c r="Z79" s="194"/>
      <c r="AA79" s="194"/>
      <c r="AB79" s="194"/>
      <c r="AC79" s="194"/>
      <c r="AD79" s="194">
        <v>1</v>
      </c>
      <c r="AE79" s="267">
        <v>1</v>
      </c>
      <c r="AF79" s="268">
        <v>103</v>
      </c>
      <c r="AG79" s="194"/>
      <c r="AH79" s="194"/>
      <c r="AI79" s="194"/>
      <c r="AJ79" s="194"/>
      <c r="AK79" s="194"/>
      <c r="AL79" s="194">
        <v>1</v>
      </c>
      <c r="AM79" s="267">
        <v>2</v>
      </c>
      <c r="AN79" s="268">
        <v>91</v>
      </c>
      <c r="AO79" s="194">
        <v>20</v>
      </c>
      <c r="AP79" s="194">
        <v>71</v>
      </c>
      <c r="AQ79" s="194"/>
      <c r="AR79" s="194"/>
      <c r="AS79" s="194"/>
      <c r="AT79" s="194">
        <v>6</v>
      </c>
      <c r="AU79" s="267">
        <f t="shared" si="21"/>
        <v>8</v>
      </c>
      <c r="AV79" s="268">
        <v>86</v>
      </c>
      <c r="AW79" s="194">
        <v>20</v>
      </c>
      <c r="AX79" s="219">
        <v>66</v>
      </c>
      <c r="AY79" s="194">
        <v>10</v>
      </c>
      <c r="AZ79" s="194"/>
      <c r="BA79" s="194"/>
      <c r="BB79" s="194">
        <v>15</v>
      </c>
      <c r="BC79" s="267">
        <v>23</v>
      </c>
      <c r="BD79" s="268">
        <v>91</v>
      </c>
      <c r="BE79" s="194">
        <v>16</v>
      </c>
      <c r="BF79" s="194">
        <v>75</v>
      </c>
      <c r="BG79" s="194"/>
      <c r="BH79" s="194"/>
      <c r="BI79" s="194"/>
      <c r="BJ79" s="183">
        <v>1</v>
      </c>
      <c r="BK79" s="185">
        <f t="shared" si="16"/>
        <v>24</v>
      </c>
      <c r="BL79" s="35"/>
      <c r="BM79" s="190">
        <f t="shared" si="17"/>
        <v>5</v>
      </c>
      <c r="BN79" s="191">
        <f t="shared" si="18"/>
        <v>94.8</v>
      </c>
      <c r="BO79" s="192">
        <f t="shared" si="19"/>
        <v>18.239999999999998</v>
      </c>
      <c r="BQ79" s="163"/>
      <c r="BR79" s="244"/>
      <c r="BS79" s="245"/>
      <c r="BT79" s="198"/>
      <c r="BU79" s="164"/>
      <c r="BV79"/>
    </row>
    <row r="80" spans="1:74" ht="22.5" customHeight="1">
      <c r="A80" s="177"/>
      <c r="B80" s="160"/>
      <c r="C80" s="160"/>
      <c r="D80" s="160"/>
      <c r="E80" s="249">
        <v>23.649204301075272</v>
      </c>
      <c r="F80" s="250"/>
      <c r="G80" s="33"/>
      <c r="H80" s="251"/>
      <c r="I80" s="39"/>
      <c r="J80" s="39"/>
      <c r="K80" s="39"/>
      <c r="L80" s="39"/>
      <c r="M80" s="39"/>
      <c r="N80" s="39"/>
      <c r="O80" s="39"/>
      <c r="P80" s="251"/>
      <c r="Q80" s="39"/>
      <c r="R80" s="39"/>
      <c r="S80" s="39"/>
      <c r="T80" s="39"/>
      <c r="U80" s="39"/>
      <c r="V80" s="39"/>
      <c r="W80" s="39"/>
      <c r="X80" s="251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251"/>
      <c r="BK80" s="252"/>
      <c r="BL80" s="35"/>
      <c r="BM80" s="176" t="s">
        <v>87</v>
      </c>
      <c r="BN80" s="244">
        <f>AVERAGE(BN4:BN79)</f>
        <v>102.57152255639097</v>
      </c>
      <c r="BO80" s="245">
        <f>AVERAGE(BO5:BO79)</f>
        <v>23.72632888888889</v>
      </c>
      <c r="BP80" s="253"/>
      <c r="BQ80" s="176"/>
      <c r="BR80" s="244"/>
      <c r="BS80" s="245"/>
      <c r="BT80" s="254"/>
      <c r="BU80"/>
      <c r="BV80"/>
    </row>
    <row r="81" spans="1:74" ht="23.25">
      <c r="A81" s="248"/>
      <c r="B81" s="255" t="s">
        <v>212</v>
      </c>
      <c r="C81" s="160"/>
      <c r="D81" s="160"/>
      <c r="E81" s="256"/>
      <c r="F81" s="250"/>
      <c r="G81" s="33"/>
      <c r="H81" s="251"/>
      <c r="I81" s="39"/>
      <c r="J81" s="39"/>
      <c r="K81" s="39"/>
      <c r="L81" s="39"/>
      <c r="M81" s="39"/>
      <c r="N81" s="39"/>
      <c r="O81" s="39"/>
      <c r="P81" s="251"/>
      <c r="Q81" s="39"/>
      <c r="R81" s="39"/>
      <c r="S81" s="39"/>
      <c r="T81" s="39"/>
      <c r="U81" s="39"/>
      <c r="V81" s="39"/>
      <c r="W81" s="39"/>
      <c r="X81" s="251"/>
      <c r="Y81" s="39"/>
      <c r="Z81" s="39"/>
      <c r="AA81" s="39"/>
      <c r="AB81" s="39"/>
      <c r="AC81" s="39"/>
      <c r="AD81" s="39"/>
      <c r="AE81" s="39"/>
      <c r="AF81" s="268"/>
      <c r="AG81" s="194"/>
      <c r="AH81" s="194"/>
      <c r="AI81" s="194"/>
      <c r="AJ81" s="194"/>
      <c r="AK81" s="194"/>
      <c r="AL81" s="194"/>
      <c r="AM81" s="267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251"/>
      <c r="BK81" s="252"/>
      <c r="BL81" s="35"/>
      <c r="BM81" s="205"/>
      <c r="BN81" s="206"/>
      <c r="BO81" s="340" t="s">
        <v>776</v>
      </c>
      <c r="BQ81" s="163"/>
      <c r="BR81" s="244"/>
      <c r="BS81" s="245"/>
      <c r="BT81" s="198"/>
      <c r="BU81" s="164"/>
      <c r="BV81"/>
    </row>
    <row r="82" spans="1:74" ht="21">
      <c r="A82" s="248"/>
      <c r="B82" s="193" t="s">
        <v>84</v>
      </c>
      <c r="C82" s="193" t="s">
        <v>85</v>
      </c>
      <c r="D82" s="193" t="s">
        <v>86</v>
      </c>
      <c r="E82" s="194">
        <v>8</v>
      </c>
      <c r="F82" s="257"/>
      <c r="G82" s="181"/>
      <c r="H82" s="182">
        <v>94</v>
      </c>
      <c r="I82" s="194"/>
      <c r="J82" s="194"/>
      <c r="K82" s="194"/>
      <c r="L82" s="194"/>
      <c r="M82" s="194"/>
      <c r="N82" s="194"/>
      <c r="O82" s="267"/>
      <c r="P82" s="272">
        <v>78</v>
      </c>
      <c r="Q82" s="194"/>
      <c r="R82" s="194"/>
      <c r="S82" s="194"/>
      <c r="T82" s="194"/>
      <c r="U82" s="194"/>
      <c r="V82" s="194"/>
      <c r="W82" s="267"/>
      <c r="X82" s="199"/>
      <c r="Y82" s="194"/>
      <c r="Z82" s="194"/>
      <c r="AA82" s="194"/>
      <c r="AB82" s="194"/>
      <c r="AC82" s="194"/>
      <c r="AD82" s="194"/>
      <c r="AE82" s="267"/>
      <c r="AF82" s="227"/>
      <c r="AG82" s="195"/>
      <c r="AH82" s="195"/>
      <c r="AI82" s="195"/>
      <c r="AJ82" s="195"/>
      <c r="AK82" s="195"/>
      <c r="AL82" s="195"/>
      <c r="AM82" s="291"/>
      <c r="AN82" s="268"/>
      <c r="AO82" s="194"/>
      <c r="AP82" s="194"/>
      <c r="AQ82" s="194"/>
      <c r="AR82" s="194"/>
      <c r="AS82" s="194"/>
      <c r="AT82" s="194"/>
      <c r="AU82" s="267"/>
      <c r="AV82" s="303"/>
      <c r="AW82" s="304"/>
      <c r="AX82" s="304"/>
      <c r="AY82" s="304"/>
      <c r="AZ82" s="304"/>
      <c r="BA82" s="304"/>
      <c r="BB82" s="304"/>
      <c r="BC82" s="305"/>
      <c r="BD82" s="268"/>
      <c r="BE82" s="194"/>
      <c r="BF82" s="194"/>
      <c r="BG82" s="194"/>
      <c r="BH82" s="194"/>
      <c r="BI82" s="194"/>
      <c r="BJ82" s="183"/>
      <c r="BK82" s="243"/>
      <c r="BL82" s="35"/>
      <c r="BM82" s="205"/>
      <c r="BN82" s="206"/>
      <c r="BO82" s="340" t="s">
        <v>777</v>
      </c>
      <c r="BQ82" s="163"/>
      <c r="BR82" s="244"/>
      <c r="BS82" s="245"/>
      <c r="BT82" s="198"/>
      <c r="BU82" s="164"/>
      <c r="BV82"/>
    </row>
    <row r="83" spans="1:74" s="169" customFormat="1" ht="18" customHeight="1">
      <c r="A83" s="248"/>
      <c r="B83" s="200" t="s">
        <v>140</v>
      </c>
      <c r="C83" s="201" t="s">
        <v>220</v>
      </c>
      <c r="D83" s="234" t="s">
        <v>3</v>
      </c>
      <c r="E83" s="235"/>
      <c r="F83" s="258"/>
      <c r="G83" s="181"/>
      <c r="H83" s="195">
        <v>105</v>
      </c>
      <c r="I83" s="195"/>
      <c r="J83" s="195"/>
      <c r="K83" s="195"/>
      <c r="L83" s="195"/>
      <c r="M83" s="195"/>
      <c r="N83" s="195"/>
      <c r="O83" s="267"/>
      <c r="P83" s="227"/>
      <c r="Q83" s="195"/>
      <c r="R83" s="195"/>
      <c r="S83" s="195"/>
      <c r="T83" s="195"/>
      <c r="U83" s="195"/>
      <c r="V83" s="195"/>
      <c r="W83" s="267"/>
      <c r="X83" s="274"/>
      <c r="Y83" s="203"/>
      <c r="Z83" s="203"/>
      <c r="AA83" s="203"/>
      <c r="AB83" s="203"/>
      <c r="AC83" s="203"/>
      <c r="AD83" s="203"/>
      <c r="AE83" s="275"/>
      <c r="AF83" s="227"/>
      <c r="AG83" s="195"/>
      <c r="AH83" s="195"/>
      <c r="AI83" s="195"/>
      <c r="AJ83" s="195"/>
      <c r="AK83" s="195"/>
      <c r="AL83" s="195"/>
      <c r="AM83" s="291"/>
      <c r="AN83" s="274"/>
      <c r="AO83" s="203"/>
      <c r="AP83" s="203"/>
      <c r="AQ83" s="203"/>
      <c r="AR83" s="195"/>
      <c r="AS83" s="203"/>
      <c r="AT83" s="203"/>
      <c r="AU83" s="275"/>
      <c r="AV83" s="306"/>
      <c r="AW83" s="307"/>
      <c r="AX83" s="307"/>
      <c r="AY83" s="307"/>
      <c r="AZ83" s="307"/>
      <c r="BA83" s="307"/>
      <c r="BB83" s="307"/>
      <c r="BC83" s="308"/>
      <c r="BD83" s="227"/>
      <c r="BE83" s="203"/>
      <c r="BF83" s="203"/>
      <c r="BG83" s="203"/>
      <c r="BH83" s="203"/>
      <c r="BI83" s="203"/>
      <c r="BJ83" s="183"/>
      <c r="BK83" s="203"/>
      <c r="BL83" s="35"/>
      <c r="BM83" s="205"/>
      <c r="BN83" s="206"/>
      <c r="BO83" s="207"/>
      <c r="BR83" s="208"/>
      <c r="BS83" s="208"/>
    </row>
    <row r="84" spans="1:74" s="169" customFormat="1" ht="18" customHeight="1">
      <c r="A84" s="248"/>
      <c r="B84" s="200" t="s">
        <v>221</v>
      </c>
      <c r="C84" s="201" t="s">
        <v>222</v>
      </c>
      <c r="D84" s="202" t="s">
        <v>3</v>
      </c>
      <c r="E84" s="183"/>
      <c r="F84" s="259"/>
      <c r="G84" s="181"/>
      <c r="H84" s="195">
        <v>108</v>
      </c>
      <c r="I84" s="195"/>
      <c r="J84" s="195"/>
      <c r="K84" s="195"/>
      <c r="L84" s="195"/>
      <c r="M84" s="195"/>
      <c r="N84" s="195"/>
      <c r="O84" s="267"/>
      <c r="P84" s="227">
        <v>99</v>
      </c>
      <c r="Q84" s="195"/>
      <c r="R84" s="195"/>
      <c r="S84" s="195"/>
      <c r="T84" s="195"/>
      <c r="U84" s="195"/>
      <c r="V84" s="195"/>
      <c r="W84" s="267"/>
      <c r="X84" s="274"/>
      <c r="Y84" s="203"/>
      <c r="Z84" s="203"/>
      <c r="AA84" s="203"/>
      <c r="AB84" s="203"/>
      <c r="AC84" s="203"/>
      <c r="AD84" s="203"/>
      <c r="AE84" s="275"/>
      <c r="AF84" s="268"/>
      <c r="AG84" s="194"/>
      <c r="AH84" s="194"/>
      <c r="AI84" s="194"/>
      <c r="AJ84" s="194"/>
      <c r="AK84" s="194"/>
      <c r="AL84" s="194"/>
      <c r="AM84" s="267"/>
      <c r="AN84" s="274"/>
      <c r="AO84" s="203"/>
      <c r="AP84" s="203"/>
      <c r="AQ84" s="203"/>
      <c r="AR84" s="195"/>
      <c r="AS84" s="203"/>
      <c r="AT84" s="203"/>
      <c r="AU84" s="275"/>
      <c r="AV84" s="306"/>
      <c r="AW84" s="307"/>
      <c r="AX84" s="307"/>
      <c r="AY84" s="307"/>
      <c r="AZ84" s="307"/>
      <c r="BA84" s="307"/>
      <c r="BB84" s="307"/>
      <c r="BC84" s="308"/>
      <c r="BD84" s="227"/>
      <c r="BE84" s="203"/>
      <c r="BF84" s="203"/>
      <c r="BG84" s="203"/>
      <c r="BH84" s="203"/>
      <c r="BI84" s="203"/>
      <c r="BJ84" s="183"/>
      <c r="BK84" s="203"/>
      <c r="BL84" s="35"/>
      <c r="BM84" s="205"/>
      <c r="BN84" s="206"/>
      <c r="BO84" s="207"/>
      <c r="BR84" s="208"/>
      <c r="BS84" s="208"/>
    </row>
    <row r="85" spans="1:74" ht="21">
      <c r="A85" s="248"/>
      <c r="B85" s="193" t="s">
        <v>140</v>
      </c>
      <c r="C85" s="193" t="s">
        <v>225</v>
      </c>
      <c r="D85" s="193" t="s">
        <v>152</v>
      </c>
      <c r="E85" s="194">
        <v>18</v>
      </c>
      <c r="F85" s="257"/>
      <c r="G85" s="181"/>
      <c r="H85" s="182">
        <v>105</v>
      </c>
      <c r="I85" s="194"/>
      <c r="J85" s="194"/>
      <c r="K85" s="194"/>
      <c r="L85" s="194">
        <v>5</v>
      </c>
      <c r="M85" s="194"/>
      <c r="N85" s="194"/>
      <c r="O85" s="267"/>
      <c r="P85" s="199"/>
      <c r="Q85" s="194"/>
      <c r="R85" s="194"/>
      <c r="S85" s="194"/>
      <c r="T85" s="194"/>
      <c r="U85" s="194"/>
      <c r="V85" s="194"/>
      <c r="W85" s="267"/>
      <c r="X85" s="199"/>
      <c r="Y85" s="194"/>
      <c r="Z85" s="194"/>
      <c r="AA85" s="194"/>
      <c r="AB85" s="194"/>
      <c r="AC85" s="194"/>
      <c r="AD85" s="194"/>
      <c r="AE85" s="267"/>
      <c r="AF85" s="268"/>
      <c r="AG85" s="194"/>
      <c r="AH85" s="194"/>
      <c r="AI85" s="194"/>
      <c r="AJ85" s="194"/>
      <c r="AK85" s="194"/>
      <c r="AL85" s="194"/>
      <c r="AM85" s="267"/>
      <c r="AN85" s="268"/>
      <c r="AO85" s="194"/>
      <c r="AP85" s="194"/>
      <c r="AQ85" s="194"/>
      <c r="AR85" s="194"/>
      <c r="AS85" s="194"/>
      <c r="AT85" s="194"/>
      <c r="AU85" s="267"/>
      <c r="AV85" s="303"/>
      <c r="AW85" s="304"/>
      <c r="AX85" s="304"/>
      <c r="AY85" s="304"/>
      <c r="AZ85" s="304"/>
      <c r="BA85" s="304"/>
      <c r="BB85" s="304"/>
      <c r="BC85" s="305"/>
      <c r="BD85" s="268"/>
      <c r="BE85" s="194"/>
      <c r="BF85" s="194"/>
      <c r="BG85" s="194"/>
      <c r="BH85" s="194"/>
      <c r="BI85" s="194"/>
      <c r="BJ85" s="183"/>
      <c r="BK85" s="243"/>
      <c r="BL85" s="35"/>
      <c r="BM85" s="205"/>
      <c r="BN85" s="206"/>
      <c r="BO85" s="207"/>
      <c r="BQ85" s="163"/>
      <c r="BR85" s="244"/>
      <c r="BS85" s="245"/>
      <c r="BT85" s="198"/>
      <c r="BU85" s="164"/>
      <c r="BV85"/>
    </row>
    <row r="86" spans="1:74" ht="21">
      <c r="A86" s="248"/>
      <c r="B86" s="193" t="s">
        <v>507</v>
      </c>
      <c r="C86" s="193" t="s">
        <v>508</v>
      </c>
      <c r="D86" s="193" t="s">
        <v>152</v>
      </c>
      <c r="E86" s="194"/>
      <c r="F86" s="257"/>
      <c r="G86" s="181"/>
      <c r="H86" s="199"/>
      <c r="I86" s="194"/>
      <c r="J86" s="194"/>
      <c r="K86" s="194"/>
      <c r="L86" s="194"/>
      <c r="M86" s="194"/>
      <c r="N86" s="194"/>
      <c r="O86" s="194"/>
      <c r="P86" s="182"/>
      <c r="Q86" s="194"/>
      <c r="R86" s="194"/>
      <c r="S86" s="194"/>
      <c r="T86" s="194"/>
      <c r="U86" s="194"/>
      <c r="V86" s="194"/>
      <c r="W86" s="267"/>
      <c r="X86" s="199">
        <v>109</v>
      </c>
      <c r="Y86" s="194"/>
      <c r="Z86" s="194"/>
      <c r="AA86" s="194"/>
      <c r="AB86" s="194"/>
      <c r="AC86" s="194"/>
      <c r="AD86" s="194"/>
      <c r="AE86" s="267"/>
      <c r="AF86" s="268"/>
      <c r="AG86" s="194"/>
      <c r="AH86" s="194"/>
      <c r="AI86" s="194"/>
      <c r="AJ86" s="194"/>
      <c r="AK86" s="194"/>
      <c r="AL86" s="194"/>
      <c r="AM86" s="267"/>
      <c r="AN86" s="268"/>
      <c r="AO86" s="194"/>
      <c r="AP86" s="194"/>
      <c r="AQ86" s="194"/>
      <c r="AR86" s="194"/>
      <c r="AS86" s="194"/>
      <c r="AT86" s="194"/>
      <c r="AU86" s="267"/>
      <c r="AV86" s="303"/>
      <c r="AW86" s="304"/>
      <c r="AX86" s="304"/>
      <c r="AY86" s="304"/>
      <c r="AZ86" s="304"/>
      <c r="BA86" s="304"/>
      <c r="BB86" s="304"/>
      <c r="BC86" s="305"/>
      <c r="BD86" s="268"/>
      <c r="BE86" s="194"/>
      <c r="BF86" s="194"/>
      <c r="BG86" s="194"/>
      <c r="BH86" s="194"/>
      <c r="BI86" s="194"/>
      <c r="BJ86" s="183"/>
      <c r="BK86" s="243"/>
      <c r="BL86" s="35"/>
      <c r="BM86" s="205"/>
      <c r="BN86" s="206"/>
      <c r="BO86" s="207"/>
      <c r="BQ86" s="163"/>
      <c r="BR86" s="244"/>
      <c r="BS86" s="245"/>
      <c r="BT86" s="198"/>
      <c r="BU86" s="164"/>
      <c r="BV86"/>
    </row>
    <row r="87" spans="1:74" ht="21">
      <c r="A87" s="248"/>
      <c r="B87" s="193" t="s">
        <v>509</v>
      </c>
      <c r="C87" s="193" t="s">
        <v>510</v>
      </c>
      <c r="D87" s="193" t="s">
        <v>152</v>
      </c>
      <c r="E87" s="194"/>
      <c r="F87" s="257"/>
      <c r="G87" s="181"/>
      <c r="H87" s="199"/>
      <c r="I87" s="194"/>
      <c r="J87" s="194"/>
      <c r="K87" s="194"/>
      <c r="L87" s="194"/>
      <c r="M87" s="194"/>
      <c r="N87" s="194"/>
      <c r="O87" s="194"/>
      <c r="P87" s="182"/>
      <c r="Q87" s="194"/>
      <c r="R87" s="194"/>
      <c r="S87" s="194"/>
      <c r="T87" s="194"/>
      <c r="U87" s="194"/>
      <c r="V87" s="194"/>
      <c r="W87" s="267"/>
      <c r="X87" s="199">
        <v>116</v>
      </c>
      <c r="Y87" s="194"/>
      <c r="Z87" s="194"/>
      <c r="AA87" s="194"/>
      <c r="AB87" s="194"/>
      <c r="AC87" s="194"/>
      <c r="AD87" s="194"/>
      <c r="AE87" s="267"/>
      <c r="AF87" s="268"/>
      <c r="AG87" s="194"/>
      <c r="AH87" s="194"/>
      <c r="AI87" s="194"/>
      <c r="AJ87" s="194"/>
      <c r="AK87" s="194"/>
      <c r="AL87" s="194"/>
      <c r="AM87" s="267"/>
      <c r="AN87" s="268"/>
      <c r="AO87" s="194"/>
      <c r="AP87" s="194"/>
      <c r="AQ87" s="194"/>
      <c r="AR87" s="194"/>
      <c r="AS87" s="194"/>
      <c r="AT87" s="194"/>
      <c r="AU87" s="267"/>
      <c r="AV87" s="303"/>
      <c r="AW87" s="304"/>
      <c r="AX87" s="304"/>
      <c r="AY87" s="304"/>
      <c r="AZ87" s="304"/>
      <c r="BA87" s="304"/>
      <c r="BB87" s="304"/>
      <c r="BC87" s="305"/>
      <c r="BD87" s="268"/>
      <c r="BE87" s="194"/>
      <c r="BF87" s="194"/>
      <c r="BG87" s="194"/>
      <c r="BH87" s="194"/>
      <c r="BI87" s="194"/>
      <c r="BJ87" s="183"/>
      <c r="BK87" s="243"/>
      <c r="BL87" s="35"/>
      <c r="BM87" s="205"/>
      <c r="BN87" s="206"/>
      <c r="BO87" s="207"/>
      <c r="BQ87" s="163"/>
      <c r="BR87" s="244"/>
      <c r="BS87" s="245"/>
      <c r="BT87" s="198"/>
      <c r="BU87" s="164"/>
      <c r="BV87"/>
    </row>
    <row r="88" spans="1:74" s="169" customFormat="1" ht="18" customHeight="1">
      <c r="A88" s="248"/>
      <c r="B88" s="200" t="s">
        <v>606</v>
      </c>
      <c r="C88" s="193" t="s">
        <v>607</v>
      </c>
      <c r="D88" s="202" t="s">
        <v>647</v>
      </c>
      <c r="E88" s="259"/>
      <c r="F88" s="259"/>
      <c r="G88" s="181"/>
      <c r="H88" s="195"/>
      <c r="I88" s="195"/>
      <c r="J88" s="195"/>
      <c r="K88" s="195"/>
      <c r="L88" s="195"/>
      <c r="M88" s="195"/>
      <c r="N88" s="195"/>
      <c r="O88" s="194"/>
      <c r="P88" s="182"/>
      <c r="Q88" s="203"/>
      <c r="R88" s="203"/>
      <c r="S88" s="203"/>
      <c r="T88" s="203"/>
      <c r="U88" s="203"/>
      <c r="V88" s="203"/>
      <c r="W88" s="267"/>
      <c r="X88" s="274"/>
      <c r="Y88" s="203"/>
      <c r="Z88" s="203"/>
      <c r="AA88" s="203"/>
      <c r="AB88" s="203"/>
      <c r="AC88" s="203"/>
      <c r="AD88" s="203"/>
      <c r="AE88" s="275"/>
      <c r="AF88" s="227"/>
      <c r="AG88" s="195"/>
      <c r="AH88" s="195"/>
      <c r="AI88" s="195"/>
      <c r="AJ88" s="195"/>
      <c r="AK88" s="195"/>
      <c r="AL88" s="195"/>
      <c r="AM88" s="291"/>
      <c r="AN88" s="298">
        <v>88</v>
      </c>
      <c r="AO88" s="203"/>
      <c r="AP88" s="203"/>
      <c r="AQ88" s="203"/>
      <c r="AR88" s="195"/>
      <c r="AS88" s="203"/>
      <c r="AT88" s="203"/>
      <c r="AU88" s="275"/>
      <c r="AV88" s="306"/>
      <c r="AW88" s="307"/>
      <c r="AX88" s="307"/>
      <c r="AY88" s="307"/>
      <c r="AZ88" s="307"/>
      <c r="BA88" s="307"/>
      <c r="BB88" s="307"/>
      <c r="BC88" s="308"/>
      <c r="BD88" s="274"/>
      <c r="BE88" s="203"/>
      <c r="BF88" s="203"/>
      <c r="BG88" s="203"/>
      <c r="BH88" s="203"/>
      <c r="BI88" s="203"/>
      <c r="BJ88" s="183"/>
      <c r="BK88" s="203"/>
      <c r="BL88" s="35"/>
      <c r="BM88" s="205"/>
      <c r="BN88" s="206"/>
      <c r="BO88" s="207"/>
      <c r="BR88" s="208"/>
      <c r="BS88" s="208"/>
    </row>
    <row r="89" spans="1:74" s="169" customFormat="1" ht="18" customHeight="1">
      <c r="A89" s="248"/>
      <c r="B89" s="200" t="s">
        <v>709</v>
      </c>
      <c r="C89" s="193" t="s">
        <v>710</v>
      </c>
      <c r="D89" s="202" t="s">
        <v>711</v>
      </c>
      <c r="E89" s="259"/>
      <c r="F89" s="259"/>
      <c r="G89" s="181"/>
      <c r="H89" s="195"/>
      <c r="I89" s="195"/>
      <c r="J89" s="195"/>
      <c r="K89" s="195"/>
      <c r="L89" s="195"/>
      <c r="M89" s="195"/>
      <c r="N89" s="195"/>
      <c r="O89" s="194"/>
      <c r="P89" s="182"/>
      <c r="Q89" s="203"/>
      <c r="R89" s="203"/>
      <c r="S89" s="203"/>
      <c r="T89" s="203"/>
      <c r="U89" s="203"/>
      <c r="V89" s="203"/>
      <c r="W89" s="267"/>
      <c r="X89" s="274"/>
      <c r="Y89" s="203"/>
      <c r="Z89" s="203"/>
      <c r="AA89" s="203"/>
      <c r="AB89" s="203"/>
      <c r="AC89" s="203"/>
      <c r="AD89" s="203"/>
      <c r="AE89" s="275"/>
      <c r="AF89" s="302">
        <v>89</v>
      </c>
      <c r="AG89" s="302"/>
      <c r="AH89" s="302"/>
      <c r="AI89" s="302"/>
      <c r="AJ89" s="302"/>
      <c r="AK89" s="302"/>
      <c r="AL89" s="302"/>
      <c r="AM89" s="302"/>
      <c r="AN89" s="298"/>
      <c r="AO89" s="203"/>
      <c r="AP89" s="203"/>
      <c r="AQ89" s="203"/>
      <c r="AR89" s="195"/>
      <c r="AS89" s="203"/>
      <c r="AT89" s="203"/>
      <c r="AU89" s="275"/>
      <c r="AV89" s="306">
        <v>90</v>
      </c>
      <c r="AW89" s="307"/>
      <c r="AX89" s="307"/>
      <c r="AY89" s="307">
        <v>5</v>
      </c>
      <c r="AZ89" s="307"/>
      <c r="BA89" s="307"/>
      <c r="BB89" s="307"/>
      <c r="BC89" s="308"/>
      <c r="BD89" s="274"/>
      <c r="BE89" s="203"/>
      <c r="BF89" s="203"/>
      <c r="BG89" s="203"/>
      <c r="BH89" s="203"/>
      <c r="BI89" s="203"/>
      <c r="BJ89" s="183"/>
      <c r="BK89" s="203"/>
      <c r="BL89" s="35"/>
      <c r="BM89" s="205"/>
      <c r="BN89" s="206"/>
      <c r="BO89" s="207"/>
      <c r="BR89" s="208"/>
      <c r="BS89" s="208"/>
    </row>
    <row r="90" spans="1:74" s="169" customFormat="1" ht="18" customHeight="1">
      <c r="A90" s="248"/>
      <c r="B90" s="200" t="s">
        <v>712</v>
      </c>
      <c r="C90" s="193" t="s">
        <v>713</v>
      </c>
      <c r="D90" s="202" t="s">
        <v>711</v>
      </c>
      <c r="E90" s="259"/>
      <c r="F90" s="259"/>
      <c r="G90" s="181"/>
      <c r="H90" s="195"/>
      <c r="I90" s="195"/>
      <c r="J90" s="195"/>
      <c r="K90" s="195"/>
      <c r="L90" s="195"/>
      <c r="M90" s="195"/>
      <c r="N90" s="195"/>
      <c r="O90" s="194"/>
      <c r="P90" s="182"/>
      <c r="Q90" s="203"/>
      <c r="R90" s="203"/>
      <c r="S90" s="203"/>
      <c r="T90" s="203"/>
      <c r="U90" s="203"/>
      <c r="V90" s="203"/>
      <c r="W90" s="267"/>
      <c r="X90" s="274"/>
      <c r="Y90" s="203"/>
      <c r="Z90" s="203"/>
      <c r="AA90" s="203"/>
      <c r="AB90" s="203"/>
      <c r="AC90" s="203"/>
      <c r="AD90" s="203"/>
      <c r="AE90" s="275"/>
      <c r="AF90" s="302"/>
      <c r="AG90" s="302"/>
      <c r="AH90" s="302"/>
      <c r="AI90" s="302"/>
      <c r="AJ90" s="302"/>
      <c r="AK90" s="302"/>
      <c r="AL90" s="302"/>
      <c r="AM90" s="302"/>
      <c r="AN90" s="298"/>
      <c r="AO90" s="203"/>
      <c r="AP90" s="203"/>
      <c r="AQ90" s="203"/>
      <c r="AR90" s="195"/>
      <c r="AS90" s="203"/>
      <c r="AT90" s="203"/>
      <c r="AU90" s="275"/>
      <c r="AV90" s="306">
        <v>94</v>
      </c>
      <c r="AW90" s="307"/>
      <c r="AX90" s="307"/>
      <c r="AY90" s="307">
        <v>9</v>
      </c>
      <c r="AZ90" s="307"/>
      <c r="BA90" s="307"/>
      <c r="BB90" s="307"/>
      <c r="BC90" s="308"/>
      <c r="BD90" s="274"/>
      <c r="BE90" s="203"/>
      <c r="BF90" s="203"/>
      <c r="BG90" s="203"/>
      <c r="BH90" s="203"/>
      <c r="BI90" s="203"/>
      <c r="BJ90" s="183"/>
      <c r="BK90" s="203"/>
      <c r="BL90" s="35"/>
      <c r="BM90" s="205"/>
      <c r="BN90" s="206"/>
      <c r="BO90" s="207"/>
      <c r="BR90" s="208"/>
      <c r="BS90" s="208"/>
    </row>
    <row r="91" spans="1:74" s="169" customFormat="1" ht="18" customHeight="1">
      <c r="A91" s="248"/>
      <c r="B91" s="200" t="s">
        <v>714</v>
      </c>
      <c r="C91" s="193" t="s">
        <v>715</v>
      </c>
      <c r="D91" s="202" t="s">
        <v>152</v>
      </c>
      <c r="E91" s="259"/>
      <c r="F91" s="259"/>
      <c r="G91" s="181"/>
      <c r="H91" s="195"/>
      <c r="I91" s="195"/>
      <c r="J91" s="195"/>
      <c r="K91" s="195"/>
      <c r="L91" s="195"/>
      <c r="M91" s="195"/>
      <c r="N91" s="195"/>
      <c r="O91" s="194"/>
      <c r="P91" s="182"/>
      <c r="Q91" s="203"/>
      <c r="R91" s="203"/>
      <c r="S91" s="203"/>
      <c r="T91" s="203"/>
      <c r="U91" s="203"/>
      <c r="V91" s="203"/>
      <c r="W91" s="267"/>
      <c r="X91" s="274"/>
      <c r="Y91" s="203"/>
      <c r="Z91" s="203"/>
      <c r="AA91" s="203"/>
      <c r="AB91" s="203"/>
      <c r="AC91" s="203"/>
      <c r="AD91" s="203"/>
      <c r="AE91" s="275"/>
      <c r="AF91" s="302"/>
      <c r="AG91" s="302"/>
      <c r="AH91" s="302"/>
      <c r="AI91" s="302"/>
      <c r="AJ91" s="302"/>
      <c r="AK91" s="302"/>
      <c r="AL91" s="302"/>
      <c r="AM91" s="302"/>
      <c r="AN91" s="298"/>
      <c r="AO91" s="203"/>
      <c r="AP91" s="203"/>
      <c r="AQ91" s="203"/>
      <c r="AR91" s="195"/>
      <c r="AS91" s="203"/>
      <c r="AT91" s="203"/>
      <c r="AU91" s="275"/>
      <c r="AV91" s="306">
        <v>89</v>
      </c>
      <c r="AW91" s="307"/>
      <c r="AX91" s="307"/>
      <c r="AY91" s="307" t="s">
        <v>718</v>
      </c>
      <c r="AZ91" s="307">
        <v>6</v>
      </c>
      <c r="BA91" s="307"/>
      <c r="BB91" s="307"/>
      <c r="BC91" s="308"/>
      <c r="BD91" s="274"/>
      <c r="BE91" s="203"/>
      <c r="BF91" s="203"/>
      <c r="BG91" s="203"/>
      <c r="BH91" s="203"/>
      <c r="BI91" s="203"/>
      <c r="BJ91" s="183"/>
      <c r="BK91" s="203"/>
      <c r="BL91" s="35"/>
      <c r="BM91" s="205"/>
      <c r="BN91" s="206"/>
      <c r="BO91" s="207"/>
      <c r="BR91" s="208"/>
      <c r="BS91" s="208"/>
    </row>
    <row r="92" spans="1:74" s="169" customFormat="1" ht="18" customHeight="1">
      <c r="A92" s="248"/>
      <c r="B92" s="200" t="s">
        <v>719</v>
      </c>
      <c r="C92" s="193" t="s">
        <v>720</v>
      </c>
      <c r="D92" s="202" t="s">
        <v>722</v>
      </c>
      <c r="E92" s="259"/>
      <c r="F92" s="259"/>
      <c r="G92" s="181"/>
      <c r="H92" s="195"/>
      <c r="I92" s="195"/>
      <c r="J92" s="195"/>
      <c r="K92" s="195"/>
      <c r="L92" s="195"/>
      <c r="M92" s="195"/>
      <c r="N92" s="195"/>
      <c r="O92" s="194"/>
      <c r="P92" s="182"/>
      <c r="Q92" s="203"/>
      <c r="R92" s="203"/>
      <c r="S92" s="203"/>
      <c r="T92" s="203"/>
      <c r="U92" s="203"/>
      <c r="V92" s="203"/>
      <c r="W92" s="267"/>
      <c r="X92" s="274"/>
      <c r="Y92" s="203"/>
      <c r="Z92" s="203"/>
      <c r="AA92" s="203"/>
      <c r="AB92" s="203"/>
      <c r="AC92" s="203"/>
      <c r="AD92" s="203"/>
      <c r="AE92" s="275"/>
      <c r="AF92" s="302"/>
      <c r="AG92" s="302"/>
      <c r="AH92" s="302"/>
      <c r="AI92" s="302"/>
      <c r="AJ92" s="302"/>
      <c r="AK92" s="302"/>
      <c r="AL92" s="302"/>
      <c r="AM92" s="302"/>
      <c r="AN92" s="298"/>
      <c r="AO92" s="203"/>
      <c r="AP92" s="203"/>
      <c r="AQ92" s="203"/>
      <c r="AR92" s="195"/>
      <c r="AS92" s="203"/>
      <c r="AT92" s="203"/>
      <c r="AU92" s="275"/>
      <c r="AV92" s="312">
        <v>84</v>
      </c>
      <c r="AW92" s="307"/>
      <c r="AX92" s="307"/>
      <c r="AY92" s="307"/>
      <c r="AZ92" s="307"/>
      <c r="BA92" s="307"/>
      <c r="BB92" s="307"/>
      <c r="BC92" s="308"/>
      <c r="BD92" s="274"/>
      <c r="BE92" s="203"/>
      <c r="BF92" s="203"/>
      <c r="BG92" s="203"/>
      <c r="BH92" s="203"/>
      <c r="BI92" s="203"/>
      <c r="BJ92" s="183"/>
      <c r="BK92" s="203"/>
      <c r="BL92" s="35"/>
      <c r="BM92" s="205"/>
      <c r="BN92" s="206"/>
      <c r="BO92" s="207"/>
      <c r="BR92" s="208"/>
      <c r="BS92" s="208"/>
    </row>
    <row r="93" spans="1:74" s="169" customFormat="1" ht="18" customHeight="1">
      <c r="A93" s="248"/>
      <c r="B93" s="200" t="s">
        <v>675</v>
      </c>
      <c r="C93" s="193" t="s">
        <v>721</v>
      </c>
      <c r="D93" s="202" t="s">
        <v>723</v>
      </c>
      <c r="E93" s="259"/>
      <c r="F93" s="259"/>
      <c r="G93" s="181"/>
      <c r="H93" s="195"/>
      <c r="I93" s="195"/>
      <c r="J93" s="195"/>
      <c r="K93" s="195"/>
      <c r="L93" s="195"/>
      <c r="M93" s="195"/>
      <c r="N93" s="195"/>
      <c r="O93" s="194"/>
      <c r="P93" s="182"/>
      <c r="Q93" s="203"/>
      <c r="R93" s="203"/>
      <c r="S93" s="203"/>
      <c r="T93" s="203"/>
      <c r="U93" s="203"/>
      <c r="V93" s="203"/>
      <c r="W93" s="267"/>
      <c r="X93" s="274"/>
      <c r="Y93" s="203"/>
      <c r="Z93" s="203"/>
      <c r="AA93" s="203"/>
      <c r="AB93" s="203"/>
      <c r="AC93" s="203"/>
      <c r="AD93" s="203"/>
      <c r="AE93" s="275"/>
      <c r="AF93" s="302"/>
      <c r="AG93" s="302"/>
      <c r="AH93" s="302"/>
      <c r="AI93" s="302"/>
      <c r="AJ93" s="302"/>
      <c r="AK93" s="302"/>
      <c r="AL93" s="302"/>
      <c r="AM93" s="302"/>
      <c r="AN93" s="298"/>
      <c r="AO93" s="203"/>
      <c r="AP93" s="203"/>
      <c r="AQ93" s="203"/>
      <c r="AR93" s="195"/>
      <c r="AS93" s="203"/>
      <c r="AT93" s="203"/>
      <c r="AU93" s="275"/>
      <c r="AV93" s="312">
        <v>84</v>
      </c>
      <c r="AW93" s="307"/>
      <c r="AX93" s="307"/>
      <c r="AY93" s="307" t="s">
        <v>724</v>
      </c>
      <c r="AZ93" s="307"/>
      <c r="BA93" s="307"/>
      <c r="BB93" s="307"/>
      <c r="BC93" s="308"/>
      <c r="BD93" s="274"/>
      <c r="BE93" s="203"/>
      <c r="BF93" s="203"/>
      <c r="BG93" s="203"/>
      <c r="BH93" s="203"/>
      <c r="BI93" s="203"/>
      <c r="BJ93" s="183"/>
      <c r="BK93" s="203"/>
      <c r="BL93" s="35"/>
      <c r="BM93" s="205"/>
      <c r="BN93" s="206"/>
      <c r="BO93" s="207"/>
      <c r="BR93" s="208"/>
      <c r="BS93" s="208"/>
    </row>
    <row r="94" spans="1:74" s="169" customFormat="1" ht="18" customHeight="1">
      <c r="A94" s="248"/>
      <c r="B94" s="260" t="s">
        <v>648</v>
      </c>
      <c r="C94" s="193" t="s">
        <v>649</v>
      </c>
      <c r="D94" s="261" t="s">
        <v>152</v>
      </c>
      <c r="E94" s="262"/>
      <c r="F94" s="262"/>
      <c r="G94" s="181"/>
      <c r="H94" s="203"/>
      <c r="I94" s="203"/>
      <c r="J94" s="203"/>
      <c r="K94" s="203"/>
      <c r="L94" s="203"/>
      <c r="M94" s="203"/>
      <c r="N94" s="203"/>
      <c r="O94" s="194"/>
      <c r="P94" s="182"/>
      <c r="Q94" s="203"/>
      <c r="R94" s="203"/>
      <c r="S94" s="203"/>
      <c r="T94" s="203"/>
      <c r="U94" s="203"/>
      <c r="V94" s="203"/>
      <c r="W94" s="267"/>
      <c r="X94" s="274"/>
      <c r="Y94" s="203"/>
      <c r="Z94" s="203"/>
      <c r="AA94" s="203"/>
      <c r="AB94" s="203"/>
      <c r="AC94" s="203"/>
      <c r="AD94" s="203"/>
      <c r="AE94" s="275"/>
      <c r="AF94" s="263"/>
      <c r="AG94" s="176"/>
      <c r="AH94" s="176"/>
      <c r="AI94" s="176"/>
      <c r="AJ94" s="176"/>
      <c r="AK94" s="176"/>
      <c r="AL94" s="176"/>
      <c r="AM94" s="176"/>
      <c r="AN94" s="274">
        <v>116</v>
      </c>
      <c r="AO94" s="203"/>
      <c r="AP94" s="203"/>
      <c r="AQ94" s="203"/>
      <c r="AR94" s="195"/>
      <c r="AS94" s="203"/>
      <c r="AT94" s="203"/>
      <c r="AU94" s="275"/>
      <c r="AV94" s="306"/>
      <c r="AW94" s="307"/>
      <c r="AX94" s="307"/>
      <c r="AY94" s="307"/>
      <c r="AZ94" s="307"/>
      <c r="BA94" s="307"/>
      <c r="BB94" s="307"/>
      <c r="BC94" s="308"/>
      <c r="BD94" s="274" t="s">
        <v>775</v>
      </c>
      <c r="BE94" s="203"/>
      <c r="BF94" s="203"/>
      <c r="BG94" s="203"/>
      <c r="BH94" s="203"/>
      <c r="BI94" s="203"/>
      <c r="BJ94" s="183"/>
      <c r="BK94" s="203"/>
      <c r="BL94" s="35"/>
      <c r="BM94" s="205"/>
      <c r="BN94" s="206"/>
      <c r="BO94" s="207"/>
      <c r="BR94" s="208"/>
      <c r="BS94" s="208"/>
    </row>
    <row r="95" spans="1:74" s="169" customFormat="1" ht="18" customHeight="1">
      <c r="A95" s="248"/>
      <c r="B95" s="200" t="s">
        <v>763</v>
      </c>
      <c r="C95" s="193" t="s">
        <v>764</v>
      </c>
      <c r="D95" s="202" t="s">
        <v>765</v>
      </c>
      <c r="E95" s="259"/>
      <c r="F95" s="259"/>
      <c r="G95" s="181"/>
      <c r="H95" s="195"/>
      <c r="I95" s="195"/>
      <c r="J95" s="195"/>
      <c r="K95" s="195"/>
      <c r="L95" s="195"/>
      <c r="M95" s="195"/>
      <c r="N95" s="195"/>
      <c r="O95" s="194"/>
      <c r="P95" s="182"/>
      <c r="Q95" s="203"/>
      <c r="R95" s="203"/>
      <c r="S95" s="203"/>
      <c r="T95" s="203"/>
      <c r="U95" s="203"/>
      <c r="V95" s="203"/>
      <c r="W95" s="267"/>
      <c r="X95" s="274"/>
      <c r="Y95" s="203"/>
      <c r="Z95" s="203"/>
      <c r="AA95" s="203"/>
      <c r="AB95" s="203"/>
      <c r="AC95" s="203"/>
      <c r="AD95" s="203"/>
      <c r="AE95" s="275"/>
      <c r="AF95" s="302"/>
      <c r="AG95" s="302"/>
      <c r="AH95" s="302"/>
      <c r="AI95" s="302"/>
      <c r="AJ95" s="302"/>
      <c r="AK95" s="302"/>
      <c r="AL95" s="302"/>
      <c r="AM95" s="302"/>
      <c r="AN95" s="298"/>
      <c r="AO95" s="203"/>
      <c r="AP95" s="203"/>
      <c r="AQ95" s="203"/>
      <c r="AR95" s="195"/>
      <c r="AS95" s="203"/>
      <c r="AT95" s="203"/>
      <c r="AU95" s="275"/>
      <c r="AV95" s="312"/>
      <c r="AW95" s="307"/>
      <c r="AX95" s="307"/>
      <c r="AY95" s="307"/>
      <c r="AZ95" s="307"/>
      <c r="BA95" s="307"/>
      <c r="BB95" s="307"/>
      <c r="BC95" s="308"/>
      <c r="BD95" s="274">
        <v>130</v>
      </c>
      <c r="BE95" s="203"/>
      <c r="BF95" s="203"/>
      <c r="BG95" s="203"/>
      <c r="BH95" s="203"/>
      <c r="BI95" s="203"/>
      <c r="BJ95" s="183"/>
      <c r="BK95" s="203"/>
      <c r="BL95" s="35"/>
      <c r="BM95" s="205"/>
      <c r="BN95" s="206"/>
      <c r="BO95" s="207"/>
      <c r="BR95" s="208"/>
      <c r="BS95" s="208"/>
    </row>
    <row r="96" spans="1:74" s="169" customFormat="1" ht="18" customHeight="1">
      <c r="A96" s="248"/>
      <c r="B96" s="200" t="s">
        <v>766</v>
      </c>
      <c r="C96" s="193" t="s">
        <v>767</v>
      </c>
      <c r="D96" s="202" t="s">
        <v>765</v>
      </c>
      <c r="E96" s="259"/>
      <c r="F96" s="259"/>
      <c r="G96" s="181"/>
      <c r="H96" s="195"/>
      <c r="I96" s="195"/>
      <c r="J96" s="195"/>
      <c r="K96" s="195"/>
      <c r="L96" s="195"/>
      <c r="M96" s="195"/>
      <c r="N96" s="195"/>
      <c r="O96" s="194"/>
      <c r="P96" s="182"/>
      <c r="Q96" s="203"/>
      <c r="R96" s="203"/>
      <c r="S96" s="203"/>
      <c r="T96" s="203"/>
      <c r="U96" s="203"/>
      <c r="V96" s="203"/>
      <c r="W96" s="267"/>
      <c r="X96" s="274"/>
      <c r="Y96" s="203"/>
      <c r="Z96" s="203"/>
      <c r="AA96" s="203"/>
      <c r="AB96" s="203"/>
      <c r="AC96" s="203"/>
      <c r="AD96" s="203"/>
      <c r="AE96" s="275"/>
      <c r="AF96" s="302"/>
      <c r="AG96" s="302"/>
      <c r="AH96" s="302"/>
      <c r="AI96" s="302"/>
      <c r="AJ96" s="302"/>
      <c r="AK96" s="302"/>
      <c r="AL96" s="302"/>
      <c r="AM96" s="302"/>
      <c r="AN96" s="298"/>
      <c r="AO96" s="203"/>
      <c r="AP96" s="203"/>
      <c r="AQ96" s="203"/>
      <c r="AR96" s="195"/>
      <c r="AS96" s="203"/>
      <c r="AT96" s="203"/>
      <c r="AU96" s="275"/>
      <c r="AV96" s="312"/>
      <c r="AW96" s="307"/>
      <c r="AX96" s="307"/>
      <c r="AY96" s="307"/>
      <c r="AZ96" s="307"/>
      <c r="BA96" s="307"/>
      <c r="BB96" s="307"/>
      <c r="BC96" s="308"/>
      <c r="BD96" s="274">
        <v>104</v>
      </c>
      <c r="BE96" s="203"/>
      <c r="BF96" s="203"/>
      <c r="BG96" s="203"/>
      <c r="BH96" s="203"/>
      <c r="BI96" s="203"/>
      <c r="BJ96" s="183"/>
      <c r="BK96" s="203"/>
      <c r="BL96" s="35"/>
      <c r="BM96" s="205"/>
      <c r="BN96" s="206"/>
      <c r="BO96" s="207"/>
      <c r="BR96" s="208"/>
      <c r="BS96" s="208"/>
    </row>
    <row r="97" spans="1:74" s="169" customFormat="1" ht="18" customHeight="1">
      <c r="A97" s="248"/>
      <c r="B97" s="200" t="s">
        <v>768</v>
      </c>
      <c r="C97" s="193" t="s">
        <v>769</v>
      </c>
      <c r="D97" s="202" t="s">
        <v>765</v>
      </c>
      <c r="E97" s="259"/>
      <c r="F97" s="259"/>
      <c r="G97" s="181"/>
      <c r="H97" s="195"/>
      <c r="I97" s="195"/>
      <c r="J97" s="195"/>
      <c r="K97" s="195"/>
      <c r="L97" s="195"/>
      <c r="M97" s="195"/>
      <c r="N97" s="195"/>
      <c r="O97" s="194"/>
      <c r="P97" s="182"/>
      <c r="Q97" s="203"/>
      <c r="R97" s="203"/>
      <c r="S97" s="203"/>
      <c r="T97" s="203"/>
      <c r="U97" s="203"/>
      <c r="V97" s="203"/>
      <c r="W97" s="267"/>
      <c r="X97" s="274"/>
      <c r="Y97" s="203"/>
      <c r="Z97" s="203"/>
      <c r="AA97" s="203"/>
      <c r="AB97" s="203"/>
      <c r="AC97" s="203"/>
      <c r="AD97" s="203"/>
      <c r="AE97" s="275"/>
      <c r="AF97" s="302"/>
      <c r="AG97" s="302"/>
      <c r="AH97" s="302"/>
      <c r="AI97" s="302"/>
      <c r="AJ97" s="302"/>
      <c r="AK97" s="302"/>
      <c r="AL97" s="302"/>
      <c r="AM97" s="302"/>
      <c r="AN97" s="298"/>
      <c r="AO97" s="203"/>
      <c r="AP97" s="203"/>
      <c r="AQ97" s="203"/>
      <c r="AR97" s="195"/>
      <c r="AS97" s="203"/>
      <c r="AT97" s="203"/>
      <c r="AU97" s="275"/>
      <c r="AV97" s="312"/>
      <c r="AW97" s="307"/>
      <c r="AX97" s="307"/>
      <c r="AY97" s="307"/>
      <c r="AZ97" s="307"/>
      <c r="BA97" s="307"/>
      <c r="BB97" s="307"/>
      <c r="BC97" s="308"/>
      <c r="BD97" s="274">
        <v>115</v>
      </c>
      <c r="BE97" s="203"/>
      <c r="BF97" s="203"/>
      <c r="BG97" s="203"/>
      <c r="BH97" s="203"/>
      <c r="BI97" s="203"/>
      <c r="BJ97" s="183"/>
      <c r="BK97" s="203"/>
      <c r="BL97" s="35"/>
      <c r="BM97" s="205"/>
      <c r="BN97" s="206"/>
      <c r="BO97" s="207"/>
      <c r="BR97" s="208"/>
      <c r="BS97" s="208"/>
    </row>
    <row r="98" spans="1:74" s="169" customFormat="1" ht="18" customHeight="1">
      <c r="A98" s="248"/>
      <c r="B98" s="200" t="s">
        <v>770</v>
      </c>
      <c r="C98" s="193" t="s">
        <v>771</v>
      </c>
      <c r="D98" s="202" t="s">
        <v>765</v>
      </c>
      <c r="E98" s="259"/>
      <c r="F98" s="259"/>
      <c r="G98" s="181"/>
      <c r="H98" s="195"/>
      <c r="I98" s="195"/>
      <c r="J98" s="195"/>
      <c r="K98" s="195"/>
      <c r="L98" s="195"/>
      <c r="M98" s="195"/>
      <c r="N98" s="195"/>
      <c r="O98" s="194"/>
      <c r="P98" s="182"/>
      <c r="Q98" s="203"/>
      <c r="R98" s="203"/>
      <c r="S98" s="203"/>
      <c r="T98" s="203"/>
      <c r="U98" s="203"/>
      <c r="V98" s="203"/>
      <c r="W98" s="267"/>
      <c r="X98" s="274"/>
      <c r="Y98" s="203"/>
      <c r="Z98" s="203"/>
      <c r="AA98" s="203"/>
      <c r="AB98" s="203"/>
      <c r="AC98" s="203"/>
      <c r="AD98" s="203"/>
      <c r="AE98" s="275"/>
      <c r="AF98" s="302"/>
      <c r="AG98" s="302"/>
      <c r="AH98" s="302"/>
      <c r="AI98" s="302"/>
      <c r="AJ98" s="302"/>
      <c r="AK98" s="302"/>
      <c r="AL98" s="302"/>
      <c r="AM98" s="302"/>
      <c r="AN98" s="298"/>
      <c r="AO98" s="203"/>
      <c r="AP98" s="203"/>
      <c r="AQ98" s="203"/>
      <c r="AR98" s="195"/>
      <c r="AS98" s="203"/>
      <c r="AT98" s="203"/>
      <c r="AU98" s="275"/>
      <c r="AV98" s="312"/>
      <c r="AW98" s="307"/>
      <c r="AX98" s="307"/>
      <c r="AY98" s="307"/>
      <c r="AZ98" s="307"/>
      <c r="BA98" s="307"/>
      <c r="BB98" s="307"/>
      <c r="BC98" s="308"/>
      <c r="BD98" s="274">
        <v>85</v>
      </c>
      <c r="BE98" s="203"/>
      <c r="BF98" s="203"/>
      <c r="BG98" s="203"/>
      <c r="BH98" s="203"/>
      <c r="BI98" s="203"/>
      <c r="BJ98" s="183"/>
      <c r="BK98" s="203"/>
      <c r="BL98" s="35"/>
      <c r="BM98" s="205"/>
      <c r="BN98" s="206"/>
      <c r="BO98" s="207"/>
      <c r="BR98" s="208"/>
      <c r="BS98" s="208"/>
    </row>
    <row r="99" spans="1:74" s="169" customFormat="1" ht="18" customHeight="1">
      <c r="A99" s="248"/>
      <c r="B99" s="200" t="s">
        <v>772</v>
      </c>
      <c r="C99" s="193" t="s">
        <v>773</v>
      </c>
      <c r="D99" s="202" t="s">
        <v>765</v>
      </c>
      <c r="E99" s="259"/>
      <c r="F99" s="259"/>
      <c r="G99" s="181"/>
      <c r="H99" s="195"/>
      <c r="I99" s="195"/>
      <c r="J99" s="195"/>
      <c r="K99" s="195"/>
      <c r="L99" s="195"/>
      <c r="M99" s="195"/>
      <c r="N99" s="195"/>
      <c r="O99" s="194"/>
      <c r="P99" s="182"/>
      <c r="Q99" s="203"/>
      <c r="R99" s="203"/>
      <c r="S99" s="203"/>
      <c r="T99" s="203"/>
      <c r="U99" s="203"/>
      <c r="V99" s="203"/>
      <c r="W99" s="267"/>
      <c r="X99" s="274"/>
      <c r="Y99" s="203"/>
      <c r="Z99" s="203"/>
      <c r="AA99" s="203"/>
      <c r="AB99" s="203"/>
      <c r="AC99" s="203"/>
      <c r="AD99" s="203"/>
      <c r="AE99" s="275"/>
      <c r="AF99" s="302"/>
      <c r="AG99" s="302"/>
      <c r="AH99" s="302"/>
      <c r="AI99" s="302"/>
      <c r="AJ99" s="302"/>
      <c r="AK99" s="302"/>
      <c r="AL99" s="302"/>
      <c r="AM99" s="302"/>
      <c r="AN99" s="298"/>
      <c r="AO99" s="203"/>
      <c r="AP99" s="203"/>
      <c r="AQ99" s="203"/>
      <c r="AR99" s="195"/>
      <c r="AS99" s="203"/>
      <c r="AT99" s="203"/>
      <c r="AU99" s="275"/>
      <c r="AV99" s="312"/>
      <c r="AW99" s="307"/>
      <c r="AX99" s="307"/>
      <c r="AY99" s="307"/>
      <c r="AZ99" s="307"/>
      <c r="BA99" s="307"/>
      <c r="BB99" s="307"/>
      <c r="BC99" s="308"/>
      <c r="BD99" s="274">
        <v>90</v>
      </c>
      <c r="BE99" s="203"/>
      <c r="BF99" s="203"/>
      <c r="BG99" s="203"/>
      <c r="BH99" s="203"/>
      <c r="BI99" s="203"/>
      <c r="BJ99" s="183"/>
      <c r="BK99" s="203"/>
      <c r="BL99" s="35"/>
      <c r="BM99" s="205"/>
      <c r="BN99" s="206"/>
      <c r="BO99" s="207"/>
      <c r="BR99" s="208"/>
      <c r="BS99" s="208"/>
    </row>
    <row r="100" spans="1:74" s="169" customFormat="1" ht="18" customHeight="1">
      <c r="A100" s="248"/>
      <c r="B100" s="260"/>
      <c r="C100" s="193"/>
      <c r="D100" s="261"/>
      <c r="E100" s="262"/>
      <c r="F100" s="262"/>
      <c r="G100" s="181"/>
      <c r="H100" s="203"/>
      <c r="I100" s="203"/>
      <c r="J100" s="203"/>
      <c r="K100" s="203"/>
      <c r="L100" s="203"/>
      <c r="M100" s="203"/>
      <c r="N100" s="203"/>
      <c r="O100" s="194"/>
      <c r="P100" s="182"/>
      <c r="Q100" s="203"/>
      <c r="R100" s="203"/>
      <c r="S100" s="203"/>
      <c r="T100" s="203"/>
      <c r="U100" s="203"/>
      <c r="V100" s="203"/>
      <c r="W100" s="267"/>
      <c r="X100" s="274"/>
      <c r="Y100" s="203"/>
      <c r="Z100" s="203"/>
      <c r="AA100" s="203"/>
      <c r="AB100" s="203"/>
      <c r="AC100" s="203"/>
      <c r="AD100" s="203"/>
      <c r="AE100" s="275"/>
      <c r="AF100" s="263"/>
      <c r="AG100" s="176"/>
      <c r="AH100" s="176"/>
      <c r="AI100" s="176"/>
      <c r="AJ100" s="176"/>
      <c r="AK100" s="176"/>
      <c r="AL100" s="176"/>
      <c r="AM100" s="176"/>
      <c r="AN100" s="274">
        <v>116</v>
      </c>
      <c r="AO100" s="203"/>
      <c r="AP100" s="203"/>
      <c r="AQ100" s="203"/>
      <c r="AR100" s="195"/>
      <c r="AS100" s="203"/>
      <c r="AT100" s="203"/>
      <c r="AU100" s="275"/>
      <c r="AV100" s="306"/>
      <c r="AW100" s="307"/>
      <c r="AX100" s="307"/>
      <c r="AY100" s="307"/>
      <c r="AZ100" s="307"/>
      <c r="BA100" s="307"/>
      <c r="BB100" s="307"/>
      <c r="BC100" s="308"/>
      <c r="BD100" s="274"/>
      <c r="BE100" s="203"/>
      <c r="BF100" s="203"/>
      <c r="BG100" s="203"/>
      <c r="BH100" s="203"/>
      <c r="BI100" s="203"/>
      <c r="BJ100" s="183"/>
      <c r="BK100" s="203"/>
      <c r="BL100" s="35"/>
      <c r="BM100" s="205"/>
      <c r="BN100" s="206"/>
      <c r="BO100" s="207"/>
      <c r="BR100" s="208"/>
      <c r="BS100" s="208"/>
    </row>
    <row r="101" spans="1:74">
      <c r="H101" s="263">
        <f>AVERAGE(H4:H100)</f>
        <v>103.08620689655173</v>
      </c>
      <c r="P101" s="263">
        <f>AVERAGE(P4:P100)</f>
        <v>101.85714285714286</v>
      </c>
      <c r="X101" s="263">
        <f>AVERAGE(X4:X100)</f>
        <v>103.34920634920636</v>
      </c>
      <c r="AF101" s="176">
        <f>AVERAGE(AF4:AF100)</f>
        <v>101.30508474576271</v>
      </c>
      <c r="AN101" s="263">
        <f>AVERAGE(AN4:AN100)</f>
        <v>100.25</v>
      </c>
      <c r="AR101" s="36"/>
      <c r="AT101" s="176"/>
      <c r="AV101" s="263">
        <f>AVERAGE(AV4:AV100)</f>
        <v>98.490909090909085</v>
      </c>
      <c r="BD101" s="264">
        <f>AVERAGE(BD4:BD100)</f>
        <v>99.516129032258064</v>
      </c>
      <c r="BK101"/>
      <c r="BL101"/>
      <c r="BM101"/>
      <c r="BN101"/>
      <c r="BR101" s="265"/>
      <c r="BS101" s="266"/>
      <c r="BT101" s="198"/>
      <c r="BU101" s="164"/>
      <c r="BV101"/>
    </row>
  </sheetData>
  <mergeCells count="10">
    <mergeCell ref="AF2:AM2"/>
    <mergeCell ref="AN2:AU2"/>
    <mergeCell ref="AV2:BC2"/>
    <mergeCell ref="BD2:BK2"/>
    <mergeCell ref="B2:B3"/>
    <mergeCell ref="C2:C3"/>
    <mergeCell ref="D2:D3"/>
    <mergeCell ref="H2:O2"/>
    <mergeCell ref="P2:W2"/>
    <mergeCell ref="X2:AE2"/>
  </mergeCells>
  <phoneticPr fontId="60"/>
  <dataValidations count="1">
    <dataValidation type="list" allowBlank="1" showInputMessage="1" showErrorMessage="1" sqref="C46 C83:C84 C50 C7" xr:uid="{0014E524-9C99-4800-BCBC-1C18CD3955B0}">
      <formula1>"会員,NEW-1,NEW-2,GUEST"</formula1>
    </dataValidation>
  </dataValidations>
  <pageMargins left="0.25" right="0.25" top="0.75" bottom="0.75" header="0.3" footer="0.3"/>
  <pageSetup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zoomScale="90" zoomScaleNormal="90" workbookViewId="0">
      <pane xSplit="6" ySplit="2" topLeftCell="G3" activePane="bottomRight" state="frozen"/>
      <selection pane="topRight" activeCell="F1" sqref="F1"/>
      <selection pane="bottomLeft" activeCell="A4" sqref="A4"/>
      <selection pane="bottomRight" activeCell="A5" sqref="A5:XFD5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4" width="4.625" style="18" customWidth="1"/>
    <col min="5" max="5" width="12.625" style="18" customWidth="1"/>
    <col min="6" max="6" width="10.125" style="18" bestFit="1" customWidth="1"/>
    <col min="7" max="7" width="24.125" style="18" customWidth="1"/>
    <col min="8" max="8" width="8.125" style="16" customWidth="1"/>
    <col min="9" max="9" width="7.625" style="16" customWidth="1"/>
    <col min="10" max="10" width="7.625" style="32" customWidth="1"/>
    <col min="11" max="12" width="7.625" style="18" customWidth="1"/>
    <col min="13" max="13" width="8.125" style="16" customWidth="1"/>
    <col min="14" max="14" width="5.375" style="18" bestFit="1" customWidth="1"/>
    <col min="15" max="15" width="10.375" style="18" bestFit="1" customWidth="1"/>
    <col min="16" max="16" width="8.5" style="16" bestFit="1" customWidth="1"/>
    <col min="17" max="17" width="7.875" style="16" bestFit="1" customWidth="1"/>
    <col min="18" max="18" width="8.875" style="16" bestFit="1" customWidth="1"/>
    <col min="19" max="19" width="8.875" style="16" customWidth="1"/>
    <col min="20" max="20" width="9.125" style="16"/>
    <col min="21" max="21" width="36.625" style="17" bestFit="1" customWidth="1"/>
    <col min="22" max="22" width="10.625" style="16" bestFit="1" customWidth="1"/>
    <col min="23" max="16384" width="9.125" style="18"/>
  </cols>
  <sheetData>
    <row r="1" spans="1:22" ht="18">
      <c r="A1" s="50" t="s">
        <v>200</v>
      </c>
      <c r="B1" s="50"/>
      <c r="C1" s="30"/>
      <c r="D1" s="21"/>
      <c r="E1" s="21"/>
      <c r="F1" s="21"/>
    </row>
    <row r="2" spans="1:22" ht="32.25" customHeight="1">
      <c r="A2" s="22" t="s">
        <v>93</v>
      </c>
      <c r="B2" s="22" t="s">
        <v>101</v>
      </c>
      <c r="C2" s="28" t="s">
        <v>33</v>
      </c>
      <c r="D2" s="16" t="s">
        <v>94</v>
      </c>
      <c r="E2" s="22" t="s">
        <v>49</v>
      </c>
      <c r="F2" s="22" t="s">
        <v>50</v>
      </c>
      <c r="G2" s="22" t="s">
        <v>32</v>
      </c>
      <c r="H2" s="22" t="s">
        <v>48</v>
      </c>
      <c r="I2" s="22" t="s">
        <v>34</v>
      </c>
      <c r="J2" s="23" t="s">
        <v>74</v>
      </c>
      <c r="K2" s="22" t="s">
        <v>35</v>
      </c>
      <c r="L2" s="22" t="s">
        <v>36</v>
      </c>
      <c r="M2" s="22" t="s">
        <v>37</v>
      </c>
      <c r="N2" s="22" t="s">
        <v>38</v>
      </c>
      <c r="O2" s="15" t="s">
        <v>162</v>
      </c>
      <c r="P2" s="15" t="s">
        <v>99</v>
      </c>
      <c r="Q2" s="15" t="s">
        <v>100</v>
      </c>
      <c r="R2" s="15" t="s">
        <v>98</v>
      </c>
      <c r="S2" s="44" t="s">
        <v>155</v>
      </c>
      <c r="T2" s="64" t="s">
        <v>332</v>
      </c>
      <c r="U2" s="24" t="s">
        <v>95</v>
      </c>
      <c r="V2" s="24" t="s">
        <v>96</v>
      </c>
    </row>
    <row r="3" spans="1:22" ht="14.25">
      <c r="A3" s="20">
        <v>1</v>
      </c>
      <c r="B3" s="20">
        <v>21</v>
      </c>
      <c r="C3" s="28" t="s">
        <v>97</v>
      </c>
      <c r="D3" s="27" t="s">
        <v>266</v>
      </c>
      <c r="E3" s="51" t="s">
        <v>60</v>
      </c>
      <c r="F3" s="51" t="s">
        <v>51</v>
      </c>
      <c r="G3" s="51" t="s">
        <v>3</v>
      </c>
      <c r="H3" s="6"/>
      <c r="I3" s="52">
        <v>28</v>
      </c>
      <c r="J3" s="6" t="s">
        <v>244</v>
      </c>
      <c r="K3" s="16">
        <v>47</v>
      </c>
      <c r="L3" s="16">
        <v>49</v>
      </c>
      <c r="M3" s="16">
        <f t="shared" ref="M3:M27" si="0">SUM(K3:L3)</f>
        <v>96</v>
      </c>
      <c r="N3" s="16">
        <f t="shared" ref="N3:N27" si="1">M3-I3</f>
        <v>68</v>
      </c>
      <c r="O3" s="17"/>
      <c r="R3" s="17"/>
      <c r="S3" s="16">
        <f>H3+B3</f>
        <v>21</v>
      </c>
      <c r="T3" s="63" t="s">
        <v>333</v>
      </c>
      <c r="U3" s="26" t="s">
        <v>289</v>
      </c>
      <c r="V3" s="16" t="s">
        <v>147</v>
      </c>
    </row>
    <row r="4" spans="1:22" ht="14.25">
      <c r="A4" s="20">
        <v>2</v>
      </c>
      <c r="B4" s="20">
        <v>18</v>
      </c>
      <c r="C4" s="28" t="s">
        <v>97</v>
      </c>
      <c r="D4" s="27" t="s">
        <v>252</v>
      </c>
      <c r="E4" s="8" t="s">
        <v>77</v>
      </c>
      <c r="F4" s="8" t="s">
        <v>235</v>
      </c>
      <c r="G4" s="8" t="s">
        <v>125</v>
      </c>
      <c r="H4" s="6"/>
      <c r="I4" s="41">
        <v>14</v>
      </c>
      <c r="J4" s="6" t="s">
        <v>230</v>
      </c>
      <c r="K4" s="16">
        <v>44</v>
      </c>
      <c r="L4" s="16">
        <v>40</v>
      </c>
      <c r="M4" s="16">
        <f t="shared" si="0"/>
        <v>84</v>
      </c>
      <c r="N4" s="16">
        <f t="shared" si="1"/>
        <v>70</v>
      </c>
      <c r="O4" s="17"/>
      <c r="R4" s="53" t="s">
        <v>308</v>
      </c>
      <c r="S4" s="16">
        <f t="shared" ref="S4:S44" si="2">H4+B4</f>
        <v>18</v>
      </c>
      <c r="T4" s="63" t="s">
        <v>334</v>
      </c>
      <c r="U4" s="26" t="s">
        <v>149</v>
      </c>
    </row>
    <row r="5" spans="1:22" ht="14.25">
      <c r="A5" s="20">
        <v>3</v>
      </c>
      <c r="B5" s="20">
        <v>15</v>
      </c>
      <c r="C5" s="28" t="s">
        <v>97</v>
      </c>
      <c r="D5" s="27" t="s">
        <v>260</v>
      </c>
      <c r="E5" s="31" t="s">
        <v>141</v>
      </c>
      <c r="F5" s="31" t="s">
        <v>142</v>
      </c>
      <c r="G5" s="31" t="s">
        <v>3</v>
      </c>
      <c r="H5" s="6"/>
      <c r="I5" s="6">
        <v>21</v>
      </c>
      <c r="J5" s="6" t="s">
        <v>230</v>
      </c>
      <c r="K5" s="16">
        <v>43</v>
      </c>
      <c r="L5" s="16">
        <v>48</v>
      </c>
      <c r="M5" s="16">
        <f t="shared" si="0"/>
        <v>91</v>
      </c>
      <c r="N5" s="16">
        <f t="shared" si="1"/>
        <v>70</v>
      </c>
      <c r="O5" s="17"/>
      <c r="S5" s="16">
        <f t="shared" si="2"/>
        <v>15</v>
      </c>
      <c r="T5" s="63" t="s">
        <v>335</v>
      </c>
      <c r="U5" s="26" t="s">
        <v>153</v>
      </c>
    </row>
    <row r="6" spans="1:22" ht="14.25">
      <c r="A6" s="20">
        <v>4</v>
      </c>
      <c r="B6" s="20">
        <v>12</v>
      </c>
      <c r="C6" s="28" t="s">
        <v>97</v>
      </c>
      <c r="D6" s="16" t="s">
        <v>264</v>
      </c>
      <c r="E6" s="18" t="s">
        <v>112</v>
      </c>
      <c r="F6" s="18" t="s">
        <v>113</v>
      </c>
      <c r="G6" s="18" t="s">
        <v>3</v>
      </c>
      <c r="I6" s="16">
        <v>26</v>
      </c>
      <c r="J6" s="16" t="s">
        <v>244</v>
      </c>
      <c r="K6" s="16">
        <v>49</v>
      </c>
      <c r="L6" s="16">
        <v>47</v>
      </c>
      <c r="M6" s="16">
        <f t="shared" si="0"/>
        <v>96</v>
      </c>
      <c r="N6" s="16">
        <f t="shared" si="1"/>
        <v>70</v>
      </c>
      <c r="O6" s="17"/>
      <c r="S6" s="16">
        <f t="shared" si="2"/>
        <v>12</v>
      </c>
      <c r="U6" s="26" t="s">
        <v>290</v>
      </c>
    </row>
    <row r="7" spans="1:22" ht="14.25">
      <c r="A7" s="20">
        <v>5</v>
      </c>
      <c r="B7" s="20">
        <v>11</v>
      </c>
      <c r="C7" s="28" t="s">
        <v>97</v>
      </c>
      <c r="D7" s="25" t="s">
        <v>262</v>
      </c>
      <c r="E7" s="8" t="s">
        <v>103</v>
      </c>
      <c r="F7" s="8" t="s">
        <v>104</v>
      </c>
      <c r="G7" s="9" t="s">
        <v>248</v>
      </c>
      <c r="H7" s="6"/>
      <c r="I7" s="10">
        <v>21</v>
      </c>
      <c r="J7" s="6" t="s">
        <v>230</v>
      </c>
      <c r="K7" s="16">
        <v>45</v>
      </c>
      <c r="L7" s="16">
        <v>48</v>
      </c>
      <c r="M7" s="16">
        <f t="shared" si="0"/>
        <v>93</v>
      </c>
      <c r="N7" s="16">
        <f t="shared" si="1"/>
        <v>72</v>
      </c>
      <c r="O7" s="17">
        <v>2</v>
      </c>
      <c r="S7" s="16">
        <f t="shared" si="2"/>
        <v>11</v>
      </c>
      <c r="U7" s="17" t="s">
        <v>291</v>
      </c>
    </row>
    <row r="8" spans="1:22" ht="14.25">
      <c r="A8" s="20">
        <v>6</v>
      </c>
      <c r="B8" s="20">
        <v>10</v>
      </c>
      <c r="C8" s="28" t="s">
        <v>97</v>
      </c>
      <c r="D8" s="25" t="s">
        <v>250</v>
      </c>
      <c r="E8" s="11" t="s">
        <v>231</v>
      </c>
      <c r="F8" s="11" t="s">
        <v>232</v>
      </c>
      <c r="G8" s="12" t="s">
        <v>233</v>
      </c>
      <c r="H8" s="6"/>
      <c r="I8" s="13">
        <v>22</v>
      </c>
      <c r="J8" s="6" t="s">
        <v>230</v>
      </c>
      <c r="K8" s="16">
        <v>49</v>
      </c>
      <c r="L8" s="16">
        <v>47</v>
      </c>
      <c r="M8" s="16">
        <f t="shared" si="0"/>
        <v>96</v>
      </c>
      <c r="N8" s="16">
        <f t="shared" si="1"/>
        <v>74</v>
      </c>
      <c r="O8" s="17"/>
      <c r="S8" s="16">
        <f t="shared" si="2"/>
        <v>10</v>
      </c>
      <c r="U8" s="43" t="s">
        <v>292</v>
      </c>
    </row>
    <row r="9" spans="1:22" ht="14.25" customHeight="1">
      <c r="A9" s="20">
        <v>7</v>
      </c>
      <c r="B9" s="20">
        <v>9</v>
      </c>
      <c r="C9" s="28" t="s">
        <v>97</v>
      </c>
      <c r="D9" s="54" t="s">
        <v>261</v>
      </c>
      <c r="E9" s="11" t="s">
        <v>114</v>
      </c>
      <c r="F9" s="11" t="s">
        <v>115</v>
      </c>
      <c r="G9" s="12" t="s">
        <v>116</v>
      </c>
      <c r="H9" s="6"/>
      <c r="I9" s="13">
        <v>17</v>
      </c>
      <c r="J9" s="6" t="s">
        <v>230</v>
      </c>
      <c r="K9" s="16">
        <v>47</v>
      </c>
      <c r="L9" s="16">
        <v>45</v>
      </c>
      <c r="M9" s="16">
        <f t="shared" si="0"/>
        <v>92</v>
      </c>
      <c r="N9" s="16">
        <f t="shared" si="1"/>
        <v>75</v>
      </c>
      <c r="O9" s="55"/>
      <c r="S9" s="16">
        <f t="shared" si="2"/>
        <v>9</v>
      </c>
      <c r="U9" s="43" t="s">
        <v>150</v>
      </c>
    </row>
    <row r="10" spans="1:22" ht="14.25">
      <c r="A10" s="20">
        <v>8</v>
      </c>
      <c r="B10" s="20">
        <v>8</v>
      </c>
      <c r="C10" s="28" t="s">
        <v>97</v>
      </c>
      <c r="D10" s="27" t="s">
        <v>257</v>
      </c>
      <c r="E10" s="8" t="s">
        <v>52</v>
      </c>
      <c r="F10" s="8" t="s">
        <v>76</v>
      </c>
      <c r="G10" s="56" t="s">
        <v>270</v>
      </c>
      <c r="H10" s="6"/>
      <c r="I10" s="10">
        <v>20</v>
      </c>
      <c r="J10" s="6" t="s">
        <v>230</v>
      </c>
      <c r="K10" s="16">
        <v>50</v>
      </c>
      <c r="L10" s="16">
        <v>45</v>
      </c>
      <c r="M10" s="16">
        <f t="shared" si="0"/>
        <v>95</v>
      </c>
      <c r="N10" s="16">
        <f t="shared" si="1"/>
        <v>75</v>
      </c>
      <c r="O10" s="17"/>
      <c r="S10" s="16">
        <f t="shared" si="2"/>
        <v>8</v>
      </c>
      <c r="U10" s="17" t="s">
        <v>293</v>
      </c>
    </row>
    <row r="11" spans="1:22" ht="14.25">
      <c r="A11" s="20">
        <v>9</v>
      </c>
      <c r="B11" s="20">
        <v>7</v>
      </c>
      <c r="C11" s="28" t="s">
        <v>97</v>
      </c>
      <c r="D11" s="27" t="s">
        <v>259</v>
      </c>
      <c r="E11" s="31" t="s">
        <v>273</v>
      </c>
      <c r="F11" s="31" t="s">
        <v>274</v>
      </c>
      <c r="G11" s="31" t="s">
        <v>3</v>
      </c>
      <c r="H11" s="6"/>
      <c r="I11" s="6">
        <v>30</v>
      </c>
      <c r="J11" s="6" t="s">
        <v>230</v>
      </c>
      <c r="K11" s="16">
        <v>50</v>
      </c>
      <c r="L11" s="16">
        <v>55</v>
      </c>
      <c r="M11" s="16">
        <f t="shared" si="0"/>
        <v>105</v>
      </c>
      <c r="N11" s="16">
        <f t="shared" si="1"/>
        <v>75</v>
      </c>
      <c r="O11" s="17"/>
      <c r="Q11" s="16">
        <v>8</v>
      </c>
      <c r="S11" s="16">
        <f t="shared" si="2"/>
        <v>7</v>
      </c>
      <c r="U11" s="17" t="s">
        <v>294</v>
      </c>
    </row>
    <row r="12" spans="1:22" ht="14.25">
      <c r="A12" s="20">
        <v>10</v>
      </c>
      <c r="B12" s="20">
        <v>6</v>
      </c>
      <c r="C12" s="28" t="s">
        <v>97</v>
      </c>
      <c r="D12" s="27" t="s">
        <v>256</v>
      </c>
      <c r="E12" s="11" t="s">
        <v>117</v>
      </c>
      <c r="F12" s="11" t="s">
        <v>118</v>
      </c>
      <c r="G12" s="9" t="s">
        <v>241</v>
      </c>
      <c r="H12" s="6"/>
      <c r="I12" s="10">
        <v>15</v>
      </c>
      <c r="J12" s="6" t="s">
        <v>230</v>
      </c>
      <c r="K12" s="16">
        <v>45</v>
      </c>
      <c r="L12" s="16">
        <v>46</v>
      </c>
      <c r="M12" s="16">
        <f t="shared" si="0"/>
        <v>91</v>
      </c>
      <c r="N12" s="16">
        <f t="shared" si="1"/>
        <v>76</v>
      </c>
      <c r="O12" s="17">
        <v>10</v>
      </c>
      <c r="S12" s="16">
        <f t="shared" si="2"/>
        <v>6</v>
      </c>
      <c r="U12" s="17" t="s">
        <v>294</v>
      </c>
    </row>
    <row r="13" spans="1:22" ht="14.25">
      <c r="A13" s="20">
        <v>11</v>
      </c>
      <c r="B13" s="20">
        <v>5</v>
      </c>
      <c r="C13" s="28" t="s">
        <v>97</v>
      </c>
      <c r="D13" s="25" t="s">
        <v>261</v>
      </c>
      <c r="E13" s="51" t="s">
        <v>72</v>
      </c>
      <c r="F13" s="51" t="s">
        <v>65</v>
      </c>
      <c r="G13" s="11" t="s">
        <v>73</v>
      </c>
      <c r="H13" s="6"/>
      <c r="I13" s="13">
        <v>20</v>
      </c>
      <c r="J13" s="6" t="s">
        <v>230</v>
      </c>
      <c r="K13" s="16">
        <v>46</v>
      </c>
      <c r="L13" s="16">
        <v>50</v>
      </c>
      <c r="M13" s="16">
        <f t="shared" si="0"/>
        <v>96</v>
      </c>
      <c r="N13" s="16">
        <f t="shared" si="1"/>
        <v>76</v>
      </c>
      <c r="O13" s="17"/>
      <c r="S13" s="16">
        <f t="shared" si="2"/>
        <v>5</v>
      </c>
    </row>
    <row r="14" spans="1:22" ht="14.25">
      <c r="A14" s="20">
        <v>12</v>
      </c>
      <c r="B14" s="20">
        <v>4</v>
      </c>
      <c r="C14" s="28" t="s">
        <v>97</v>
      </c>
      <c r="D14" s="25" t="s">
        <v>258</v>
      </c>
      <c r="E14" s="57" t="s">
        <v>130</v>
      </c>
      <c r="F14" s="57" t="s">
        <v>131</v>
      </c>
      <c r="G14" s="11" t="s">
        <v>245</v>
      </c>
      <c r="H14" s="6"/>
      <c r="I14" s="10">
        <v>22</v>
      </c>
      <c r="J14" s="6" t="s">
        <v>230</v>
      </c>
      <c r="K14" s="16">
        <v>47</v>
      </c>
      <c r="L14" s="16">
        <v>51</v>
      </c>
      <c r="M14" s="16">
        <f t="shared" si="0"/>
        <v>98</v>
      </c>
      <c r="N14" s="16">
        <f t="shared" si="1"/>
        <v>76</v>
      </c>
      <c r="O14" s="17"/>
      <c r="S14" s="16">
        <f t="shared" si="2"/>
        <v>4</v>
      </c>
      <c r="U14" s="17" t="s">
        <v>295</v>
      </c>
    </row>
    <row r="15" spans="1:22" ht="14.25">
      <c r="A15" s="20">
        <v>13</v>
      </c>
      <c r="B15" s="20">
        <v>3</v>
      </c>
      <c r="C15" s="28" t="s">
        <v>97</v>
      </c>
      <c r="D15" s="16" t="s">
        <v>252</v>
      </c>
      <c r="E15" s="31" t="s">
        <v>236</v>
      </c>
      <c r="F15" s="31" t="s">
        <v>159</v>
      </c>
      <c r="G15" s="31" t="s">
        <v>237</v>
      </c>
      <c r="H15" s="6"/>
      <c r="I15" s="6">
        <v>27</v>
      </c>
      <c r="J15" s="6" t="s">
        <v>230</v>
      </c>
      <c r="K15" s="16">
        <v>49</v>
      </c>
      <c r="L15" s="16">
        <v>54</v>
      </c>
      <c r="M15" s="16">
        <f t="shared" si="0"/>
        <v>103</v>
      </c>
      <c r="N15" s="16">
        <f t="shared" si="1"/>
        <v>76</v>
      </c>
      <c r="O15" s="17"/>
      <c r="S15" s="16">
        <f t="shared" si="2"/>
        <v>3</v>
      </c>
    </row>
    <row r="16" spans="1:22" ht="14.25">
      <c r="A16" s="20">
        <v>14</v>
      </c>
      <c r="B16" s="20">
        <v>2</v>
      </c>
      <c r="C16" s="28" t="s">
        <v>97</v>
      </c>
      <c r="D16" s="27" t="s">
        <v>251</v>
      </c>
      <c r="E16" s="58" t="s">
        <v>254</v>
      </c>
      <c r="F16" s="58" t="s">
        <v>120</v>
      </c>
      <c r="G16" s="8" t="s">
        <v>122</v>
      </c>
      <c r="H16" s="6"/>
      <c r="I16" s="13">
        <v>13</v>
      </c>
      <c r="J16" s="6" t="s">
        <v>230</v>
      </c>
      <c r="K16" s="16">
        <v>45</v>
      </c>
      <c r="L16" s="16">
        <v>45</v>
      </c>
      <c r="M16" s="16">
        <f t="shared" si="0"/>
        <v>90</v>
      </c>
      <c r="N16" s="16">
        <f t="shared" si="1"/>
        <v>77</v>
      </c>
      <c r="O16" s="17">
        <v>3</v>
      </c>
      <c r="P16" s="16">
        <v>3</v>
      </c>
      <c r="S16" s="16">
        <f t="shared" si="2"/>
        <v>2</v>
      </c>
    </row>
    <row r="17" spans="1:21" ht="14.25">
      <c r="A17" s="20">
        <v>15</v>
      </c>
      <c r="B17" s="20">
        <v>1</v>
      </c>
      <c r="C17" s="28" t="s">
        <v>97</v>
      </c>
      <c r="D17" s="25" t="s">
        <v>258</v>
      </c>
      <c r="E17" s="11" t="s">
        <v>9</v>
      </c>
      <c r="F17" s="11" t="s">
        <v>10</v>
      </c>
      <c r="G17" s="11" t="s">
        <v>108</v>
      </c>
      <c r="H17" s="6"/>
      <c r="I17" s="13">
        <v>11</v>
      </c>
      <c r="J17" s="6" t="s">
        <v>244</v>
      </c>
      <c r="K17" s="16">
        <v>45</v>
      </c>
      <c r="L17" s="16">
        <v>44</v>
      </c>
      <c r="M17" s="16">
        <f t="shared" si="0"/>
        <v>89</v>
      </c>
      <c r="N17" s="16">
        <f t="shared" si="1"/>
        <v>78</v>
      </c>
      <c r="O17" s="17">
        <v>11</v>
      </c>
      <c r="S17" s="16">
        <f t="shared" si="2"/>
        <v>1</v>
      </c>
      <c r="U17" s="17" t="s">
        <v>296</v>
      </c>
    </row>
    <row r="18" spans="1:21" ht="14.25" customHeight="1">
      <c r="A18" s="20">
        <v>16</v>
      </c>
      <c r="B18" s="20">
        <v>1</v>
      </c>
      <c r="C18" s="28" t="s">
        <v>97</v>
      </c>
      <c r="D18" s="25" t="s">
        <v>263</v>
      </c>
      <c r="E18" s="11" t="s">
        <v>167</v>
      </c>
      <c r="F18" s="11" t="s">
        <v>102</v>
      </c>
      <c r="G18" s="9" t="s">
        <v>276</v>
      </c>
      <c r="H18" s="6"/>
      <c r="I18" s="10">
        <v>16</v>
      </c>
      <c r="J18" s="6" t="s">
        <v>230</v>
      </c>
      <c r="K18" s="16">
        <v>44</v>
      </c>
      <c r="L18" s="16">
        <v>50</v>
      </c>
      <c r="M18" s="16">
        <f t="shared" si="0"/>
        <v>94</v>
      </c>
      <c r="N18" s="16">
        <f t="shared" si="1"/>
        <v>78</v>
      </c>
      <c r="O18" s="17"/>
      <c r="S18" s="16">
        <f t="shared" si="2"/>
        <v>1</v>
      </c>
    </row>
    <row r="19" spans="1:21" ht="16.5" customHeight="1">
      <c r="A19" s="20">
        <v>17</v>
      </c>
      <c r="B19" s="20">
        <v>1</v>
      </c>
      <c r="C19" s="28" t="s">
        <v>97</v>
      </c>
      <c r="D19" s="54" t="s">
        <v>265</v>
      </c>
      <c r="E19" s="8" t="s">
        <v>145</v>
      </c>
      <c r="F19" s="8" t="s">
        <v>111</v>
      </c>
      <c r="G19" s="9" t="s">
        <v>277</v>
      </c>
      <c r="H19" s="6"/>
      <c r="I19" s="41">
        <v>19</v>
      </c>
      <c r="J19" s="6" t="s">
        <v>230</v>
      </c>
      <c r="K19" s="16">
        <v>44</v>
      </c>
      <c r="L19" s="16">
        <v>53</v>
      </c>
      <c r="M19" s="16">
        <f t="shared" si="0"/>
        <v>97</v>
      </c>
      <c r="N19" s="16">
        <f t="shared" si="1"/>
        <v>78</v>
      </c>
      <c r="O19" s="17"/>
      <c r="P19" s="16">
        <v>6</v>
      </c>
      <c r="S19" s="16">
        <f t="shared" si="2"/>
        <v>1</v>
      </c>
    </row>
    <row r="20" spans="1:21" ht="14.25">
      <c r="A20" s="20">
        <v>18</v>
      </c>
      <c r="B20" s="20">
        <v>1</v>
      </c>
      <c r="C20" s="28" t="s">
        <v>97</v>
      </c>
      <c r="D20" s="25" t="s">
        <v>251</v>
      </c>
      <c r="E20" s="8" t="s">
        <v>91</v>
      </c>
      <c r="F20" s="8" t="s">
        <v>119</v>
      </c>
      <c r="G20" s="9" t="s">
        <v>123</v>
      </c>
      <c r="H20" s="6"/>
      <c r="I20" s="13">
        <v>21</v>
      </c>
      <c r="J20" s="6" t="s">
        <v>230</v>
      </c>
      <c r="K20" s="16">
        <v>50</v>
      </c>
      <c r="L20" s="16">
        <v>49</v>
      </c>
      <c r="M20" s="16">
        <f t="shared" si="0"/>
        <v>99</v>
      </c>
      <c r="N20" s="16">
        <f t="shared" si="1"/>
        <v>78</v>
      </c>
      <c r="O20" s="17">
        <v>11</v>
      </c>
      <c r="S20" s="16">
        <f t="shared" si="2"/>
        <v>1</v>
      </c>
      <c r="U20" s="17" t="s">
        <v>297</v>
      </c>
    </row>
    <row r="21" spans="1:21" ht="14.25">
      <c r="A21" s="20">
        <v>19</v>
      </c>
      <c r="B21" s="20">
        <v>1</v>
      </c>
      <c r="C21" s="28" t="s">
        <v>97</v>
      </c>
      <c r="D21" s="25" t="s">
        <v>260</v>
      </c>
      <c r="E21" s="8" t="s">
        <v>11</v>
      </c>
      <c r="F21" s="8" t="s">
        <v>12</v>
      </c>
      <c r="G21" s="8" t="s">
        <v>3</v>
      </c>
      <c r="H21" s="6"/>
      <c r="I21" s="41">
        <v>25</v>
      </c>
      <c r="J21" s="6" t="s">
        <v>243</v>
      </c>
      <c r="K21" s="16">
        <v>52</v>
      </c>
      <c r="L21" s="16">
        <v>51</v>
      </c>
      <c r="M21" s="16">
        <f t="shared" si="0"/>
        <v>103</v>
      </c>
      <c r="N21" s="16">
        <f t="shared" si="1"/>
        <v>78</v>
      </c>
      <c r="O21" s="17"/>
      <c r="S21" s="16">
        <f t="shared" si="2"/>
        <v>1</v>
      </c>
    </row>
    <row r="22" spans="1:21" ht="14.25">
      <c r="A22" s="20">
        <v>20</v>
      </c>
      <c r="B22" s="20">
        <v>1</v>
      </c>
      <c r="C22" s="28" t="s">
        <v>97</v>
      </c>
      <c r="D22" s="27" t="s">
        <v>265</v>
      </c>
      <c r="E22" s="8" t="s">
        <v>107</v>
      </c>
      <c r="F22" s="8" t="s">
        <v>47</v>
      </c>
      <c r="G22" s="8" t="s">
        <v>3</v>
      </c>
      <c r="H22" s="6"/>
      <c r="I22" s="13">
        <v>36</v>
      </c>
      <c r="J22" s="6" t="s">
        <v>230</v>
      </c>
      <c r="K22" s="16">
        <v>58</v>
      </c>
      <c r="L22" s="16">
        <v>56</v>
      </c>
      <c r="M22" s="16">
        <f t="shared" si="0"/>
        <v>114</v>
      </c>
      <c r="N22" s="16">
        <f t="shared" si="1"/>
        <v>78</v>
      </c>
      <c r="O22" s="17"/>
      <c r="S22" s="16">
        <f t="shared" si="2"/>
        <v>1</v>
      </c>
      <c r="U22" s="43" t="s">
        <v>298</v>
      </c>
    </row>
    <row r="23" spans="1:21" ht="14.25" customHeight="1">
      <c r="A23" s="20">
        <v>21</v>
      </c>
      <c r="B23" s="20">
        <v>1</v>
      </c>
      <c r="C23" s="28" t="s">
        <v>97</v>
      </c>
      <c r="D23" s="25" t="s">
        <v>250</v>
      </c>
      <c r="E23" s="8" t="s">
        <v>171</v>
      </c>
      <c r="F23" s="8" t="s">
        <v>229</v>
      </c>
      <c r="G23" s="8" t="s">
        <v>3</v>
      </c>
      <c r="H23" s="6"/>
      <c r="I23" s="59">
        <v>7</v>
      </c>
      <c r="J23" s="6" t="s">
        <v>230</v>
      </c>
      <c r="K23" s="16">
        <v>40</v>
      </c>
      <c r="L23" s="16">
        <v>46</v>
      </c>
      <c r="M23" s="16">
        <f t="shared" si="0"/>
        <v>86</v>
      </c>
      <c r="N23" s="16">
        <f t="shared" si="1"/>
        <v>79</v>
      </c>
      <c r="O23" s="17" t="s">
        <v>305</v>
      </c>
      <c r="P23" s="16">
        <v>14</v>
      </c>
      <c r="Q23" s="16">
        <v>17</v>
      </c>
      <c r="S23" s="16">
        <f t="shared" si="2"/>
        <v>1</v>
      </c>
      <c r="U23" s="18"/>
    </row>
    <row r="24" spans="1:21" ht="14.25" customHeight="1">
      <c r="A24" s="20">
        <v>22</v>
      </c>
      <c r="B24" s="20">
        <v>1</v>
      </c>
      <c r="C24" s="28" t="s">
        <v>97</v>
      </c>
      <c r="D24" s="16" t="s">
        <v>259</v>
      </c>
      <c r="E24" s="31" t="s">
        <v>66</v>
      </c>
      <c r="F24" s="31" t="s">
        <v>67</v>
      </c>
      <c r="G24" s="31" t="s">
        <v>272</v>
      </c>
      <c r="H24" s="6"/>
      <c r="I24" s="6">
        <v>26</v>
      </c>
      <c r="J24" s="6" t="s">
        <v>230</v>
      </c>
      <c r="K24" s="16">
        <v>50</v>
      </c>
      <c r="L24" s="16">
        <v>56</v>
      </c>
      <c r="M24" s="16">
        <f t="shared" si="0"/>
        <v>106</v>
      </c>
      <c r="N24" s="16">
        <f t="shared" si="1"/>
        <v>80</v>
      </c>
      <c r="O24" s="17"/>
      <c r="S24" s="16">
        <f t="shared" si="2"/>
        <v>1</v>
      </c>
    </row>
    <row r="25" spans="1:21" ht="14.25">
      <c r="A25" s="20">
        <v>23</v>
      </c>
      <c r="B25" s="20">
        <v>1</v>
      </c>
      <c r="C25" s="28" t="s">
        <v>97</v>
      </c>
      <c r="D25" s="25" t="s">
        <v>256</v>
      </c>
      <c r="E25" s="58" t="s">
        <v>134</v>
      </c>
      <c r="F25" s="58" t="s">
        <v>242</v>
      </c>
      <c r="G25" s="9" t="s">
        <v>68</v>
      </c>
      <c r="H25" s="6"/>
      <c r="I25" s="10">
        <v>27</v>
      </c>
      <c r="J25" s="6" t="s">
        <v>230</v>
      </c>
      <c r="K25" s="16">
        <v>53</v>
      </c>
      <c r="L25" s="16">
        <v>54</v>
      </c>
      <c r="M25" s="16">
        <f t="shared" si="0"/>
        <v>107</v>
      </c>
      <c r="N25" s="16">
        <f t="shared" si="1"/>
        <v>80</v>
      </c>
      <c r="O25" s="17"/>
      <c r="S25" s="16">
        <f t="shared" si="2"/>
        <v>1</v>
      </c>
      <c r="U25" s="45" t="s">
        <v>299</v>
      </c>
    </row>
    <row r="26" spans="1:21" ht="15" customHeight="1">
      <c r="A26" s="20">
        <v>24</v>
      </c>
      <c r="B26" s="20">
        <v>1</v>
      </c>
      <c r="C26" s="28" t="s">
        <v>97</v>
      </c>
      <c r="D26" s="27" t="s">
        <v>253</v>
      </c>
      <c r="E26" s="8" t="s">
        <v>4</v>
      </c>
      <c r="F26" s="8" t="s">
        <v>255</v>
      </c>
      <c r="G26" s="8" t="s">
        <v>249</v>
      </c>
      <c r="H26" s="6"/>
      <c r="I26" s="13">
        <v>10</v>
      </c>
      <c r="J26" s="6" t="s">
        <v>230</v>
      </c>
      <c r="K26" s="16">
        <v>46</v>
      </c>
      <c r="L26" s="16">
        <v>46</v>
      </c>
      <c r="M26" s="16">
        <f t="shared" si="0"/>
        <v>92</v>
      </c>
      <c r="N26" s="16">
        <f t="shared" si="1"/>
        <v>82</v>
      </c>
      <c r="O26" s="17">
        <v>15</v>
      </c>
      <c r="S26" s="16">
        <f t="shared" si="2"/>
        <v>1</v>
      </c>
    </row>
    <row r="27" spans="1:21" ht="14.25">
      <c r="A27" s="20">
        <v>25</v>
      </c>
      <c r="B27" s="20">
        <v>1</v>
      </c>
      <c r="C27" s="28" t="s">
        <v>97</v>
      </c>
      <c r="D27" s="54" t="s">
        <v>260</v>
      </c>
      <c r="E27" s="58" t="s">
        <v>41</v>
      </c>
      <c r="F27" s="58" t="s">
        <v>247</v>
      </c>
      <c r="G27" s="8" t="s">
        <v>5</v>
      </c>
      <c r="H27" s="6"/>
      <c r="I27" s="41">
        <v>11</v>
      </c>
      <c r="J27" s="6" t="s">
        <v>230</v>
      </c>
      <c r="K27" s="16">
        <v>44</v>
      </c>
      <c r="L27" s="16">
        <v>49</v>
      </c>
      <c r="M27" s="16">
        <f t="shared" si="0"/>
        <v>93</v>
      </c>
      <c r="N27" s="16">
        <f t="shared" si="1"/>
        <v>82</v>
      </c>
      <c r="O27" s="17"/>
      <c r="S27" s="16">
        <f t="shared" si="2"/>
        <v>1</v>
      </c>
      <c r="U27" s="17" t="s">
        <v>300</v>
      </c>
    </row>
    <row r="28" spans="1:21" ht="14.25">
      <c r="A28" s="20">
        <v>26</v>
      </c>
      <c r="B28" s="20">
        <v>1</v>
      </c>
      <c r="C28" s="28" t="s">
        <v>97</v>
      </c>
      <c r="D28" s="25" t="s">
        <v>314</v>
      </c>
      <c r="E28" s="11" t="s">
        <v>13</v>
      </c>
      <c r="F28" s="11" t="s">
        <v>14</v>
      </c>
      <c r="G28" s="12" t="s">
        <v>3</v>
      </c>
      <c r="H28" s="6"/>
      <c r="I28" s="13">
        <v>29</v>
      </c>
      <c r="J28" s="6" t="s">
        <v>243</v>
      </c>
      <c r="K28" s="16">
        <v>53</v>
      </c>
      <c r="L28" s="16">
        <v>58</v>
      </c>
      <c r="M28" s="16">
        <v>111</v>
      </c>
      <c r="N28" s="16">
        <v>82</v>
      </c>
      <c r="O28" s="17"/>
      <c r="S28" s="16">
        <v>1</v>
      </c>
    </row>
    <row r="29" spans="1:21" ht="14.25" customHeight="1">
      <c r="A29" s="20">
        <v>27</v>
      </c>
      <c r="B29" s="20">
        <v>1</v>
      </c>
      <c r="C29" s="28" t="s">
        <v>97</v>
      </c>
      <c r="D29" s="27" t="s">
        <v>313</v>
      </c>
      <c r="E29" s="58" t="s">
        <v>6</v>
      </c>
      <c r="F29" s="58" t="s">
        <v>7</v>
      </c>
      <c r="G29" s="9" t="s">
        <v>246</v>
      </c>
      <c r="H29" s="6"/>
      <c r="I29" s="13">
        <v>29</v>
      </c>
      <c r="J29" s="6" t="s">
        <v>244</v>
      </c>
      <c r="K29" s="16">
        <v>53</v>
      </c>
      <c r="L29" s="16">
        <v>58</v>
      </c>
      <c r="M29" s="16">
        <v>111</v>
      </c>
      <c r="N29" s="16">
        <v>82</v>
      </c>
      <c r="O29" s="17"/>
      <c r="S29" s="16">
        <v>1</v>
      </c>
      <c r="U29" s="18"/>
    </row>
    <row r="30" spans="1:21" ht="14.25" customHeight="1">
      <c r="A30" s="20">
        <v>28</v>
      </c>
      <c r="B30" s="20">
        <v>1</v>
      </c>
      <c r="C30" s="28" t="s">
        <v>97</v>
      </c>
      <c r="D30" s="16" t="s">
        <v>264</v>
      </c>
      <c r="E30" s="18" t="s">
        <v>128</v>
      </c>
      <c r="F30" s="18" t="s">
        <v>129</v>
      </c>
      <c r="G30" s="18" t="s">
        <v>75</v>
      </c>
      <c r="I30" s="16">
        <v>34</v>
      </c>
      <c r="J30" s="16" t="s">
        <v>230</v>
      </c>
      <c r="K30" s="16">
        <v>62</v>
      </c>
      <c r="L30" s="16">
        <v>54</v>
      </c>
      <c r="M30" s="16">
        <f t="shared" ref="M30:M44" si="3">SUM(K30:L30)</f>
        <v>116</v>
      </c>
      <c r="N30" s="16">
        <f t="shared" ref="N30:N44" si="4">M30-I30</f>
        <v>82</v>
      </c>
      <c r="O30" s="17"/>
      <c r="Q30" s="60"/>
      <c r="S30" s="16">
        <f t="shared" si="2"/>
        <v>1</v>
      </c>
      <c r="U30" s="43"/>
    </row>
    <row r="31" spans="1:21" ht="14.25">
      <c r="A31" s="20">
        <v>29</v>
      </c>
      <c r="B31" s="20">
        <v>1</v>
      </c>
      <c r="C31" s="28" t="s">
        <v>97</v>
      </c>
      <c r="D31" s="27" t="s">
        <v>263</v>
      </c>
      <c r="E31" s="51" t="s">
        <v>275</v>
      </c>
      <c r="F31" s="51" t="s">
        <v>40</v>
      </c>
      <c r="G31" s="51" t="s">
        <v>3</v>
      </c>
      <c r="H31" s="6"/>
      <c r="I31" s="59">
        <v>13</v>
      </c>
      <c r="J31" s="6" t="s">
        <v>244</v>
      </c>
      <c r="K31" s="16">
        <v>45</v>
      </c>
      <c r="L31" s="16">
        <v>51</v>
      </c>
      <c r="M31" s="16">
        <f t="shared" si="3"/>
        <v>96</v>
      </c>
      <c r="N31" s="16">
        <f t="shared" si="4"/>
        <v>83</v>
      </c>
      <c r="O31" s="17">
        <v>4</v>
      </c>
      <c r="S31" s="16">
        <f t="shared" si="2"/>
        <v>1</v>
      </c>
      <c r="U31" s="18"/>
    </row>
    <row r="32" spans="1:21" ht="14.25" customHeight="1">
      <c r="A32" s="20">
        <v>30</v>
      </c>
      <c r="B32" s="20">
        <v>1</v>
      </c>
      <c r="C32" s="28" t="s">
        <v>97</v>
      </c>
      <c r="D32" s="25" t="s">
        <v>257</v>
      </c>
      <c r="E32" s="11" t="s">
        <v>267</v>
      </c>
      <c r="F32" s="11" t="s">
        <v>268</v>
      </c>
      <c r="G32" s="11" t="s">
        <v>269</v>
      </c>
      <c r="H32" s="6"/>
      <c r="I32" s="13">
        <v>15</v>
      </c>
      <c r="J32" s="6" t="s">
        <v>230</v>
      </c>
      <c r="K32" s="16">
        <v>52</v>
      </c>
      <c r="L32" s="16">
        <v>46</v>
      </c>
      <c r="M32" s="16">
        <f t="shared" si="3"/>
        <v>98</v>
      </c>
      <c r="N32" s="16">
        <f t="shared" si="4"/>
        <v>83</v>
      </c>
      <c r="O32" s="17"/>
      <c r="S32" s="16">
        <f t="shared" si="2"/>
        <v>1</v>
      </c>
    </row>
    <row r="33" spans="1:22" ht="16.5" customHeight="1">
      <c r="A33" s="20">
        <v>31</v>
      </c>
      <c r="B33" s="20">
        <v>1</v>
      </c>
      <c r="C33" s="28" t="s">
        <v>97</v>
      </c>
      <c r="D33" s="25" t="s">
        <v>266</v>
      </c>
      <c r="E33" s="11" t="s">
        <v>18</v>
      </c>
      <c r="F33" s="11" t="s">
        <v>19</v>
      </c>
      <c r="G33" s="11" t="s">
        <v>75</v>
      </c>
      <c r="H33" s="6"/>
      <c r="I33" s="13">
        <v>17</v>
      </c>
      <c r="J33" s="6" t="s">
        <v>230</v>
      </c>
      <c r="K33" s="16">
        <v>50</v>
      </c>
      <c r="L33" s="16">
        <v>51</v>
      </c>
      <c r="M33" s="16">
        <f t="shared" si="3"/>
        <v>101</v>
      </c>
      <c r="N33" s="16">
        <f t="shared" si="4"/>
        <v>84</v>
      </c>
      <c r="O33" s="17"/>
      <c r="S33" s="16">
        <f t="shared" si="2"/>
        <v>1</v>
      </c>
      <c r="U33" s="18"/>
    </row>
    <row r="34" spans="1:22" ht="15" customHeight="1">
      <c r="A34" s="20">
        <v>32</v>
      </c>
      <c r="B34" s="20">
        <v>1</v>
      </c>
      <c r="C34" s="28" t="s">
        <v>97</v>
      </c>
      <c r="D34" s="16" t="s">
        <v>257</v>
      </c>
      <c r="E34" s="31" t="s">
        <v>136</v>
      </c>
      <c r="F34" s="31" t="s">
        <v>137</v>
      </c>
      <c r="G34" s="31" t="s">
        <v>3</v>
      </c>
      <c r="H34" s="6"/>
      <c r="I34" s="6">
        <v>22</v>
      </c>
      <c r="J34" s="6" t="s">
        <v>230</v>
      </c>
      <c r="K34" s="16">
        <v>52</v>
      </c>
      <c r="L34" s="16">
        <v>54</v>
      </c>
      <c r="M34" s="16">
        <f t="shared" si="3"/>
        <v>106</v>
      </c>
      <c r="N34" s="16">
        <f t="shared" si="4"/>
        <v>84</v>
      </c>
      <c r="O34" s="17"/>
      <c r="S34" s="16">
        <f t="shared" si="2"/>
        <v>1</v>
      </c>
      <c r="U34" s="18"/>
    </row>
    <row r="35" spans="1:22" ht="14.25" customHeight="1">
      <c r="A35" s="20">
        <v>33</v>
      </c>
      <c r="B35" s="20">
        <v>1</v>
      </c>
      <c r="C35" s="28" t="s">
        <v>151</v>
      </c>
      <c r="D35" s="16" t="s">
        <v>263</v>
      </c>
      <c r="E35" s="31" t="s">
        <v>275</v>
      </c>
      <c r="F35" s="31" t="s">
        <v>53</v>
      </c>
      <c r="G35" s="31" t="s">
        <v>3</v>
      </c>
      <c r="H35" s="6"/>
      <c r="I35" s="6">
        <v>29</v>
      </c>
      <c r="J35" s="6" t="s">
        <v>243</v>
      </c>
      <c r="K35" s="16">
        <v>57</v>
      </c>
      <c r="L35" s="16">
        <v>56</v>
      </c>
      <c r="M35" s="16">
        <f t="shared" si="3"/>
        <v>113</v>
      </c>
      <c r="N35" s="16">
        <f t="shared" si="4"/>
        <v>84</v>
      </c>
      <c r="O35" s="17"/>
      <c r="S35" s="16">
        <f t="shared" si="2"/>
        <v>1</v>
      </c>
      <c r="U35" s="17" t="s">
        <v>301</v>
      </c>
    </row>
    <row r="36" spans="1:22" ht="14.25">
      <c r="A36" s="20">
        <v>34</v>
      </c>
      <c r="B36" s="20">
        <v>1</v>
      </c>
      <c r="C36" s="28" t="s">
        <v>151</v>
      </c>
      <c r="D36" s="25" t="s">
        <v>265</v>
      </c>
      <c r="E36" s="61" t="s">
        <v>58</v>
      </c>
      <c r="F36" s="61" t="s">
        <v>59</v>
      </c>
      <c r="G36" s="61" t="s">
        <v>278</v>
      </c>
      <c r="H36" s="6"/>
      <c r="I36" s="6">
        <v>28</v>
      </c>
      <c r="J36" s="6" t="s">
        <v>230</v>
      </c>
      <c r="K36" s="16">
        <v>52</v>
      </c>
      <c r="L36" s="16">
        <v>61</v>
      </c>
      <c r="M36" s="16">
        <f t="shared" si="3"/>
        <v>113</v>
      </c>
      <c r="N36" s="16">
        <f t="shared" si="4"/>
        <v>85</v>
      </c>
      <c r="O36" s="17"/>
      <c r="S36" s="16">
        <f t="shared" si="2"/>
        <v>1</v>
      </c>
      <c r="U36" s="18"/>
      <c r="V36" s="18"/>
    </row>
    <row r="37" spans="1:22" ht="15" customHeight="1">
      <c r="A37" s="20">
        <v>35</v>
      </c>
      <c r="B37" s="20">
        <v>1</v>
      </c>
      <c r="C37" s="28" t="s">
        <v>151</v>
      </c>
      <c r="D37" s="25" t="s">
        <v>253</v>
      </c>
      <c r="E37" s="8" t="s">
        <v>41</v>
      </c>
      <c r="F37" s="8" t="s">
        <v>71</v>
      </c>
      <c r="G37" s="8" t="s">
        <v>3</v>
      </c>
      <c r="H37" s="6"/>
      <c r="I37" s="10">
        <v>29</v>
      </c>
      <c r="J37" s="6" t="s">
        <v>243</v>
      </c>
      <c r="K37" s="16">
        <v>60</v>
      </c>
      <c r="L37" s="16">
        <v>55</v>
      </c>
      <c r="M37" s="16">
        <f t="shared" si="3"/>
        <v>115</v>
      </c>
      <c r="N37" s="16">
        <f t="shared" si="4"/>
        <v>86</v>
      </c>
      <c r="O37" s="17"/>
      <c r="S37" s="16">
        <f t="shared" si="2"/>
        <v>1</v>
      </c>
    </row>
    <row r="38" spans="1:22" ht="14.25">
      <c r="A38" s="20">
        <v>36</v>
      </c>
      <c r="B38" s="20">
        <v>1</v>
      </c>
      <c r="C38" s="28" t="s">
        <v>97</v>
      </c>
      <c r="D38" s="27" t="s">
        <v>252</v>
      </c>
      <c r="E38" s="61" t="s">
        <v>238</v>
      </c>
      <c r="F38" s="61" t="s">
        <v>239</v>
      </c>
      <c r="G38" s="61" t="s">
        <v>240</v>
      </c>
      <c r="H38" s="6"/>
      <c r="I38" s="13">
        <v>31</v>
      </c>
      <c r="J38" s="6" t="s">
        <v>230</v>
      </c>
      <c r="K38" s="16">
        <v>58</v>
      </c>
      <c r="L38" s="16">
        <v>59</v>
      </c>
      <c r="M38" s="16">
        <f t="shared" si="3"/>
        <v>117</v>
      </c>
      <c r="N38" s="16">
        <f t="shared" si="4"/>
        <v>86</v>
      </c>
      <c r="O38" s="17"/>
      <c r="S38" s="16">
        <f t="shared" si="2"/>
        <v>1</v>
      </c>
    </row>
    <row r="39" spans="1:22" ht="14.25">
      <c r="A39" s="20">
        <v>37</v>
      </c>
      <c r="B39" s="20">
        <v>1</v>
      </c>
      <c r="C39" s="28" t="s">
        <v>151</v>
      </c>
      <c r="D39" s="25" t="s">
        <v>264</v>
      </c>
      <c r="E39" s="11" t="s">
        <v>69</v>
      </c>
      <c r="F39" s="11" t="s">
        <v>70</v>
      </c>
      <c r="G39" s="12" t="s">
        <v>83</v>
      </c>
      <c r="H39" s="6"/>
      <c r="I39" s="13">
        <v>18</v>
      </c>
      <c r="J39" s="6" t="s">
        <v>230</v>
      </c>
      <c r="K39" s="16">
        <v>53</v>
      </c>
      <c r="L39" s="16">
        <v>52</v>
      </c>
      <c r="M39" s="16">
        <f t="shared" si="3"/>
        <v>105</v>
      </c>
      <c r="N39" s="16">
        <f t="shared" si="4"/>
        <v>87</v>
      </c>
      <c r="O39" s="17">
        <v>3</v>
      </c>
      <c r="S39" s="16">
        <f t="shared" si="2"/>
        <v>1</v>
      </c>
      <c r="U39" s="18"/>
    </row>
    <row r="40" spans="1:22" ht="14.25">
      <c r="A40" s="20">
        <v>38</v>
      </c>
      <c r="B40" s="20">
        <v>1</v>
      </c>
      <c r="C40" s="28" t="s">
        <v>151</v>
      </c>
      <c r="D40" s="27" t="s">
        <v>262</v>
      </c>
      <c r="E40" s="8" t="s">
        <v>56</v>
      </c>
      <c r="F40" s="8" t="s">
        <v>57</v>
      </c>
      <c r="G40" s="9" t="s">
        <v>249</v>
      </c>
      <c r="H40" s="6"/>
      <c r="I40" s="10">
        <v>25</v>
      </c>
      <c r="J40" s="6" t="s">
        <v>230</v>
      </c>
      <c r="K40" s="16">
        <v>56</v>
      </c>
      <c r="L40" s="16">
        <v>56</v>
      </c>
      <c r="M40" s="16">
        <f t="shared" si="3"/>
        <v>112</v>
      </c>
      <c r="N40" s="16">
        <f t="shared" si="4"/>
        <v>87</v>
      </c>
      <c r="O40" s="17"/>
      <c r="S40" s="16">
        <f t="shared" si="2"/>
        <v>1</v>
      </c>
    </row>
    <row r="41" spans="1:22" ht="14.25">
      <c r="A41" s="20">
        <v>39</v>
      </c>
      <c r="B41" s="20">
        <v>1</v>
      </c>
      <c r="C41" s="28" t="s">
        <v>151</v>
      </c>
      <c r="D41" s="27" t="s">
        <v>262</v>
      </c>
      <c r="E41" s="8" t="s">
        <v>110</v>
      </c>
      <c r="F41" s="8" t="s">
        <v>111</v>
      </c>
      <c r="G41" s="12" t="s">
        <v>42</v>
      </c>
      <c r="H41" s="6"/>
      <c r="I41" s="10">
        <v>17</v>
      </c>
      <c r="J41" s="6" t="s">
        <v>230</v>
      </c>
      <c r="K41" s="16">
        <v>48</v>
      </c>
      <c r="L41" s="16">
        <v>57</v>
      </c>
      <c r="M41" s="16">
        <f t="shared" si="3"/>
        <v>105</v>
      </c>
      <c r="N41" s="16">
        <f t="shared" si="4"/>
        <v>88</v>
      </c>
      <c r="O41" s="17"/>
      <c r="S41" s="16">
        <f t="shared" si="2"/>
        <v>1</v>
      </c>
      <c r="U41" s="17" t="s">
        <v>154</v>
      </c>
    </row>
    <row r="42" spans="1:22" ht="14.25">
      <c r="A42" s="20">
        <v>40</v>
      </c>
      <c r="B42" s="20">
        <v>1</v>
      </c>
      <c r="C42" s="28" t="s">
        <v>97</v>
      </c>
      <c r="D42" s="25" t="s">
        <v>250</v>
      </c>
      <c r="E42" s="11" t="s">
        <v>92</v>
      </c>
      <c r="F42" s="11" t="s">
        <v>89</v>
      </c>
      <c r="G42" s="11" t="s">
        <v>90</v>
      </c>
      <c r="H42" s="6"/>
      <c r="I42" s="13">
        <v>27</v>
      </c>
      <c r="J42" s="6" t="s">
        <v>230</v>
      </c>
      <c r="K42" s="16">
        <v>56</v>
      </c>
      <c r="L42" s="16">
        <v>59</v>
      </c>
      <c r="M42" s="16">
        <f t="shared" si="3"/>
        <v>115</v>
      </c>
      <c r="N42" s="16">
        <f t="shared" si="4"/>
        <v>88</v>
      </c>
      <c r="O42" s="17"/>
      <c r="S42" s="16">
        <f t="shared" si="2"/>
        <v>1</v>
      </c>
    </row>
    <row r="43" spans="1:22" ht="14.25">
      <c r="A43" s="20">
        <v>41</v>
      </c>
      <c r="B43" s="20">
        <v>1</v>
      </c>
      <c r="C43" s="28" t="s">
        <v>151</v>
      </c>
      <c r="D43" s="27" t="s">
        <v>259</v>
      </c>
      <c r="E43" s="8" t="s">
        <v>156</v>
      </c>
      <c r="F43" s="8" t="s">
        <v>157</v>
      </c>
      <c r="G43" s="9" t="s">
        <v>271</v>
      </c>
      <c r="H43" s="6"/>
      <c r="I43" s="62">
        <v>20</v>
      </c>
      <c r="J43" s="6" t="s">
        <v>230</v>
      </c>
      <c r="K43" s="16">
        <v>55</v>
      </c>
      <c r="L43" s="16">
        <v>54</v>
      </c>
      <c r="M43" s="16">
        <f t="shared" si="3"/>
        <v>109</v>
      </c>
      <c r="N43" s="16">
        <f t="shared" si="4"/>
        <v>89</v>
      </c>
      <c r="O43" s="17"/>
      <c r="P43" s="16">
        <v>12</v>
      </c>
      <c r="S43" s="16">
        <f t="shared" si="2"/>
        <v>1</v>
      </c>
      <c r="T43" s="16">
        <v>21</v>
      </c>
      <c r="U43" s="46">
        <v>20</v>
      </c>
      <c r="V43" s="16" t="s">
        <v>147</v>
      </c>
    </row>
    <row r="44" spans="1:22" ht="14.25">
      <c r="A44" s="20">
        <v>42</v>
      </c>
      <c r="B44" s="20">
        <v>1</v>
      </c>
      <c r="C44" s="28" t="s">
        <v>151</v>
      </c>
      <c r="D44" s="27" t="s">
        <v>256</v>
      </c>
      <c r="E44" s="11" t="s">
        <v>168</v>
      </c>
      <c r="F44" s="11" t="s">
        <v>169</v>
      </c>
      <c r="G44" s="12" t="s">
        <v>170</v>
      </c>
      <c r="H44" s="6"/>
      <c r="I44" s="41">
        <v>36</v>
      </c>
      <c r="J44" s="6" t="s">
        <v>243</v>
      </c>
      <c r="K44" s="16">
        <v>63</v>
      </c>
      <c r="L44" s="16">
        <v>63</v>
      </c>
      <c r="M44" s="16">
        <f t="shared" si="3"/>
        <v>126</v>
      </c>
      <c r="N44" s="16">
        <f t="shared" si="4"/>
        <v>90</v>
      </c>
      <c r="O44" s="17"/>
      <c r="S44" s="16">
        <f t="shared" si="2"/>
        <v>1</v>
      </c>
      <c r="T44" s="16">
        <v>36</v>
      </c>
    </row>
    <row r="45" spans="1:22" ht="14.25">
      <c r="A45" s="20"/>
      <c r="B45" s="20"/>
      <c r="C45" s="28"/>
      <c r="D45" s="25"/>
      <c r="E45" s="8"/>
      <c r="F45" s="8"/>
      <c r="G45" s="9"/>
      <c r="H45" s="6"/>
      <c r="I45" s="10"/>
      <c r="J45" s="6"/>
      <c r="K45" s="16"/>
      <c r="L45" s="16"/>
      <c r="O45" s="17"/>
    </row>
    <row r="46" spans="1:22" ht="14.25">
      <c r="A46" s="20"/>
      <c r="B46" s="20"/>
      <c r="C46" s="28"/>
      <c r="D46" s="25"/>
      <c r="E46" s="8"/>
      <c r="F46" s="8"/>
      <c r="G46" s="9"/>
      <c r="H46" s="6"/>
      <c r="I46" s="13"/>
      <c r="J46" s="6"/>
      <c r="K46" s="16"/>
      <c r="L46" s="16"/>
      <c r="O46" s="17"/>
      <c r="U46" s="45"/>
    </row>
    <row r="47" spans="1:22" ht="14.25">
      <c r="A47" s="20"/>
      <c r="B47" s="20"/>
      <c r="C47" s="28"/>
      <c r="D47" s="25"/>
      <c r="E47" s="11"/>
      <c r="F47" s="11"/>
      <c r="G47" s="8"/>
      <c r="H47" s="6"/>
      <c r="I47" s="42"/>
      <c r="J47" s="6"/>
      <c r="K47" s="16"/>
      <c r="L47" s="16"/>
      <c r="O47" s="17"/>
    </row>
    <row r="48" spans="1:22" ht="14.25">
      <c r="A48" s="20"/>
      <c r="B48" s="20"/>
      <c r="C48" s="28"/>
      <c r="D48" s="27"/>
      <c r="E48" s="11"/>
      <c r="F48" s="11"/>
      <c r="G48" s="12"/>
      <c r="H48" s="6"/>
      <c r="I48" s="42"/>
      <c r="J48" s="6"/>
      <c r="K48" s="16"/>
      <c r="L48" s="16"/>
      <c r="O48" s="17"/>
    </row>
    <row r="49" spans="1:21">
      <c r="A49" s="20"/>
      <c r="B49" s="20"/>
      <c r="C49" s="28"/>
      <c r="D49" s="27"/>
      <c r="E49" s="8"/>
      <c r="F49" s="8"/>
      <c r="G49" s="8"/>
      <c r="H49" s="6"/>
      <c r="I49" s="41"/>
      <c r="J49" s="6"/>
      <c r="K49" s="16"/>
      <c r="L49" s="16"/>
      <c r="M49" s="40"/>
      <c r="O49" s="17"/>
      <c r="R49" s="17"/>
    </row>
    <row r="50" spans="1:21" ht="14.25">
      <c r="A50" s="20"/>
      <c r="B50" s="20"/>
      <c r="C50" s="28"/>
      <c r="D50" s="25"/>
      <c r="E50" s="8" t="s">
        <v>84</v>
      </c>
      <c r="F50" s="8" t="s">
        <v>85</v>
      </c>
      <c r="G50" s="9" t="s">
        <v>86</v>
      </c>
      <c r="H50" s="6"/>
      <c r="I50" s="13" t="s">
        <v>234</v>
      </c>
      <c r="J50" s="6" t="s">
        <v>230</v>
      </c>
      <c r="K50" s="16">
        <v>46</v>
      </c>
      <c r="L50" s="16">
        <v>48</v>
      </c>
      <c r="M50" s="16">
        <f>SUM(K50:L50)</f>
        <v>94</v>
      </c>
      <c r="O50" s="17"/>
    </row>
    <row r="51" spans="1:21" ht="14.25">
      <c r="A51" s="20"/>
      <c r="B51" s="20"/>
      <c r="C51" s="28"/>
      <c r="D51" s="25"/>
      <c r="E51" s="11" t="s">
        <v>216</v>
      </c>
      <c r="F51" s="11" t="s">
        <v>217</v>
      </c>
      <c r="G51" s="11" t="s">
        <v>3</v>
      </c>
      <c r="H51" s="6"/>
      <c r="I51" s="6" t="s">
        <v>234</v>
      </c>
      <c r="J51" s="6" t="s">
        <v>243</v>
      </c>
      <c r="K51" s="16">
        <v>46</v>
      </c>
      <c r="L51" s="16">
        <v>50</v>
      </c>
      <c r="M51" s="16">
        <f t="shared" ref="M51:M65" si="5">SUM(K51:L51)</f>
        <v>96</v>
      </c>
      <c r="O51" s="17"/>
      <c r="R51" s="17"/>
    </row>
    <row r="52" spans="1:21" ht="14.25">
      <c r="A52" s="20"/>
      <c r="B52" s="20"/>
      <c r="C52" s="28"/>
      <c r="D52" s="27"/>
      <c r="E52" s="31" t="s">
        <v>221</v>
      </c>
      <c r="F52" s="31" t="s">
        <v>222</v>
      </c>
      <c r="G52" s="31" t="s">
        <v>3</v>
      </c>
      <c r="H52" s="6"/>
      <c r="I52" s="6" t="s">
        <v>234</v>
      </c>
      <c r="J52" s="6" t="s">
        <v>243</v>
      </c>
      <c r="K52" s="16">
        <v>48</v>
      </c>
      <c r="L52" s="16">
        <v>60</v>
      </c>
      <c r="M52" s="16">
        <f t="shared" si="5"/>
        <v>108</v>
      </c>
      <c r="O52" s="17"/>
    </row>
    <row r="53" spans="1:21" ht="14.25">
      <c r="A53" s="20"/>
      <c r="C53" s="28"/>
      <c r="D53" s="16"/>
      <c r="E53" s="31" t="s">
        <v>179</v>
      </c>
      <c r="F53" s="31" t="s">
        <v>180</v>
      </c>
      <c r="G53" s="31" t="s">
        <v>3</v>
      </c>
      <c r="H53" s="6"/>
      <c r="I53" s="6" t="s">
        <v>279</v>
      </c>
      <c r="J53" s="6" t="s">
        <v>230</v>
      </c>
      <c r="K53" s="16">
        <v>49</v>
      </c>
      <c r="L53" s="16">
        <v>39</v>
      </c>
      <c r="M53" s="16">
        <f t="shared" si="5"/>
        <v>88</v>
      </c>
      <c r="O53" s="17" t="s">
        <v>307</v>
      </c>
      <c r="T53" s="16">
        <f>((96+88)/2-72)*0.65</f>
        <v>13</v>
      </c>
    </row>
    <row r="54" spans="1:21" ht="14.25">
      <c r="A54" s="20"/>
      <c r="C54" s="28"/>
      <c r="D54" s="16"/>
      <c r="E54" s="31" t="s">
        <v>218</v>
      </c>
      <c r="F54" s="31" t="s">
        <v>51</v>
      </c>
      <c r="G54" s="31" t="s">
        <v>219</v>
      </c>
      <c r="H54" s="6"/>
      <c r="I54" s="6" t="s">
        <v>310</v>
      </c>
      <c r="J54" s="6" t="s">
        <v>230</v>
      </c>
      <c r="K54" s="16">
        <v>65</v>
      </c>
      <c r="L54" s="16">
        <v>62</v>
      </c>
      <c r="M54" s="16">
        <f t="shared" si="5"/>
        <v>127</v>
      </c>
      <c r="O54" s="17"/>
    </row>
    <row r="55" spans="1:21" ht="14.25">
      <c r="A55" s="20"/>
      <c r="C55" s="28"/>
      <c r="D55" s="16"/>
      <c r="E55" s="31" t="s">
        <v>140</v>
      </c>
      <c r="F55" s="31" t="s">
        <v>220</v>
      </c>
      <c r="G55" s="31" t="s">
        <v>3</v>
      </c>
      <c r="H55" s="6"/>
      <c r="I55" s="6" t="s">
        <v>234</v>
      </c>
      <c r="J55" s="6" t="s">
        <v>230</v>
      </c>
      <c r="K55" s="16">
        <v>49</v>
      </c>
      <c r="L55" s="16">
        <v>55</v>
      </c>
      <c r="M55" s="16">
        <f t="shared" si="5"/>
        <v>104</v>
      </c>
      <c r="O55" s="17"/>
    </row>
    <row r="56" spans="1:21" ht="14.25">
      <c r="A56" s="20"/>
      <c r="C56" s="28"/>
      <c r="D56" s="16"/>
      <c r="E56" s="31" t="s">
        <v>223</v>
      </c>
      <c r="F56" s="31" t="s">
        <v>224</v>
      </c>
      <c r="G56" s="31" t="s">
        <v>3</v>
      </c>
      <c r="H56" s="6"/>
      <c r="I56" s="6" t="s">
        <v>234</v>
      </c>
      <c r="J56" s="6" t="s">
        <v>230</v>
      </c>
      <c r="K56" s="16">
        <v>54</v>
      </c>
      <c r="L56" s="16">
        <v>50</v>
      </c>
      <c r="M56" s="16">
        <f t="shared" si="5"/>
        <v>104</v>
      </c>
      <c r="O56" s="17"/>
    </row>
    <row r="57" spans="1:21" ht="14.25">
      <c r="A57" s="20"/>
      <c r="C57" s="28"/>
      <c r="D57" s="16"/>
      <c r="E57" s="18" t="s">
        <v>280</v>
      </c>
      <c r="F57" s="18" t="s">
        <v>281</v>
      </c>
      <c r="G57" s="18" t="s">
        <v>3</v>
      </c>
      <c r="I57" s="16" t="s">
        <v>282</v>
      </c>
      <c r="J57" s="16" t="s">
        <v>230</v>
      </c>
      <c r="K57" s="16">
        <v>52</v>
      </c>
      <c r="L57" s="16">
        <v>53</v>
      </c>
      <c r="M57" s="16">
        <f t="shared" si="5"/>
        <v>105</v>
      </c>
      <c r="O57" s="17"/>
      <c r="R57" s="17"/>
    </row>
    <row r="58" spans="1:21" ht="14.25">
      <c r="E58" s="18" t="s">
        <v>283</v>
      </c>
      <c r="F58" s="18" t="s">
        <v>284</v>
      </c>
      <c r="G58" s="18" t="s">
        <v>3</v>
      </c>
      <c r="I58" s="16" t="s">
        <v>282</v>
      </c>
      <c r="J58" s="16" t="s">
        <v>312</v>
      </c>
      <c r="K58" s="16">
        <v>57</v>
      </c>
      <c r="L58" s="16">
        <v>63</v>
      </c>
      <c r="M58" s="16">
        <f t="shared" si="5"/>
        <v>120</v>
      </c>
      <c r="O58" s="17"/>
    </row>
    <row r="59" spans="1:21" ht="14.25">
      <c r="E59" s="18" t="s">
        <v>214</v>
      </c>
      <c r="F59" s="18" t="s">
        <v>215</v>
      </c>
      <c r="G59" s="18" t="s">
        <v>3</v>
      </c>
      <c r="I59" s="16" t="s">
        <v>234</v>
      </c>
      <c r="J59" s="16" t="s">
        <v>230</v>
      </c>
      <c r="K59" s="16">
        <v>64</v>
      </c>
      <c r="L59" s="16">
        <v>58</v>
      </c>
      <c r="M59" s="16">
        <f t="shared" si="5"/>
        <v>122</v>
      </c>
      <c r="O59" s="17"/>
    </row>
    <row r="60" spans="1:21" ht="14.25">
      <c r="E60" s="18" t="s">
        <v>179</v>
      </c>
      <c r="F60" s="18" t="s">
        <v>285</v>
      </c>
      <c r="G60" s="18" t="s">
        <v>3</v>
      </c>
      <c r="I60" s="16" t="s">
        <v>282</v>
      </c>
      <c r="J60" s="16" t="s">
        <v>243</v>
      </c>
      <c r="K60" s="16">
        <v>62</v>
      </c>
      <c r="L60" s="16">
        <v>65</v>
      </c>
      <c r="M60" s="16">
        <f t="shared" si="5"/>
        <v>127</v>
      </c>
      <c r="O60" s="17"/>
    </row>
    <row r="61" spans="1:21" ht="14.25">
      <c r="E61" s="18" t="s">
        <v>226</v>
      </c>
      <c r="F61" s="18" t="s">
        <v>227</v>
      </c>
      <c r="G61" s="18" t="s">
        <v>3</v>
      </c>
      <c r="I61" s="16" t="s">
        <v>234</v>
      </c>
      <c r="J61" s="16" t="s">
        <v>230</v>
      </c>
      <c r="K61" s="16">
        <v>50</v>
      </c>
      <c r="L61" s="16">
        <v>56</v>
      </c>
      <c r="M61" s="16">
        <f t="shared" si="5"/>
        <v>106</v>
      </c>
      <c r="O61" s="17"/>
    </row>
    <row r="62" spans="1:21" ht="14.25">
      <c r="E62" s="18" t="s">
        <v>286</v>
      </c>
      <c r="F62" s="18" t="s">
        <v>287</v>
      </c>
      <c r="G62" s="18" t="s">
        <v>288</v>
      </c>
      <c r="I62" s="16" t="s">
        <v>282</v>
      </c>
      <c r="J62" s="16" t="s">
        <v>243</v>
      </c>
      <c r="K62" s="16">
        <v>51</v>
      </c>
      <c r="L62" s="16">
        <v>50</v>
      </c>
      <c r="M62" s="16">
        <f t="shared" si="5"/>
        <v>101</v>
      </c>
      <c r="O62" s="17"/>
      <c r="Q62" s="16" t="s">
        <v>306</v>
      </c>
    </row>
    <row r="63" spans="1:21" ht="14.25">
      <c r="E63" s="18" t="s">
        <v>140</v>
      </c>
      <c r="F63" s="18" t="s">
        <v>225</v>
      </c>
      <c r="G63" s="18" t="s">
        <v>3</v>
      </c>
      <c r="I63" s="16" t="s">
        <v>234</v>
      </c>
      <c r="J63" s="16" t="s">
        <v>243</v>
      </c>
      <c r="K63" s="16">
        <v>51</v>
      </c>
      <c r="L63" s="16">
        <v>54</v>
      </c>
      <c r="M63" s="16">
        <f t="shared" si="5"/>
        <v>105</v>
      </c>
      <c r="O63" s="17">
        <v>4</v>
      </c>
    </row>
    <row r="64" spans="1:21" ht="14.25">
      <c r="E64" s="18" t="s">
        <v>11</v>
      </c>
      <c r="F64" s="18" t="s">
        <v>213</v>
      </c>
      <c r="G64" s="18" t="s">
        <v>3</v>
      </c>
      <c r="I64" s="16" t="s">
        <v>310</v>
      </c>
      <c r="J64" s="16" t="s">
        <v>230</v>
      </c>
      <c r="K64" s="16">
        <v>41</v>
      </c>
      <c r="L64" s="16">
        <v>47</v>
      </c>
      <c r="M64" s="16">
        <f t="shared" si="5"/>
        <v>88</v>
      </c>
      <c r="O64" s="17">
        <v>5</v>
      </c>
      <c r="R64" s="16" t="s">
        <v>308</v>
      </c>
      <c r="U64" s="49" t="s">
        <v>302</v>
      </c>
    </row>
    <row r="65" spans="5:15" ht="14.25">
      <c r="E65" s="18" t="s">
        <v>303</v>
      </c>
      <c r="F65" s="18" t="s">
        <v>304</v>
      </c>
      <c r="G65" s="18" t="s">
        <v>309</v>
      </c>
      <c r="I65" s="16" t="s">
        <v>310</v>
      </c>
      <c r="J65" s="16" t="s">
        <v>311</v>
      </c>
      <c r="K65" s="16">
        <v>49</v>
      </c>
      <c r="L65" s="16">
        <v>59</v>
      </c>
      <c r="M65" s="16">
        <f t="shared" si="5"/>
        <v>108</v>
      </c>
      <c r="O65" s="17"/>
    </row>
    <row r="66" spans="5:15" ht="14.25">
      <c r="J66" s="16"/>
      <c r="O66" s="17"/>
    </row>
    <row r="67" spans="5:15">
      <c r="O67" s="17"/>
    </row>
    <row r="68" spans="5:15">
      <c r="O68" s="17"/>
    </row>
    <row r="69" spans="5:15">
      <c r="O69" s="17"/>
    </row>
    <row r="70" spans="5:15">
      <c r="O70" s="17"/>
    </row>
    <row r="71" spans="5:15">
      <c r="O71" s="17"/>
    </row>
    <row r="72" spans="5:15">
      <c r="O72" s="17"/>
    </row>
    <row r="73" spans="5:15">
      <c r="O73" s="17"/>
    </row>
    <row r="74" spans="5:15">
      <c r="O74" s="17"/>
    </row>
    <row r="75" spans="5:15">
      <c r="O75" s="17"/>
    </row>
    <row r="76" spans="5:15">
      <c r="O76" s="17"/>
    </row>
    <row r="77" spans="5:15">
      <c r="O77" s="17"/>
    </row>
    <row r="78" spans="5:15">
      <c r="O78" s="17"/>
    </row>
    <row r="79" spans="5:15">
      <c r="O79" s="17"/>
    </row>
    <row r="80" spans="5:15">
      <c r="O80" s="17"/>
    </row>
    <row r="81" spans="15:15">
      <c r="O81" s="17"/>
    </row>
    <row r="82" spans="15:15">
      <c r="O82" s="17"/>
    </row>
    <row r="83" spans="15:15">
      <c r="O83" s="17"/>
    </row>
    <row r="84" spans="15:15">
      <c r="O84" s="17"/>
    </row>
    <row r="85" spans="15:15">
      <c r="O85" s="17"/>
    </row>
    <row r="86" spans="15:15">
      <c r="O86" s="17"/>
    </row>
    <row r="87" spans="15:15">
      <c r="O87" s="17"/>
    </row>
    <row r="88" spans="15:15">
      <c r="O88" s="17"/>
    </row>
    <row r="89" spans="15:15">
      <c r="O89" s="17"/>
    </row>
    <row r="90" spans="15:15">
      <c r="O90" s="17"/>
    </row>
    <row r="91" spans="15:15">
      <c r="O91" s="17"/>
    </row>
    <row r="92" spans="15:15">
      <c r="O92" s="17"/>
    </row>
    <row r="93" spans="15:15">
      <c r="O93" s="17"/>
    </row>
    <row r="94" spans="15:15">
      <c r="O94" s="17"/>
    </row>
    <row r="95" spans="15:15">
      <c r="O95" s="17"/>
    </row>
    <row r="96" spans="15:15">
      <c r="O96" s="17"/>
    </row>
    <row r="97" spans="15:15">
      <c r="O97" s="17"/>
    </row>
    <row r="98" spans="15:15">
      <c r="O98" s="17"/>
    </row>
    <row r="99" spans="15:15">
      <c r="O99" s="17"/>
    </row>
    <row r="100" spans="15:15">
      <c r="O100" s="17"/>
    </row>
    <row r="101" spans="15:15">
      <c r="O101" s="17"/>
    </row>
    <row r="102" spans="15:15">
      <c r="O102" s="17"/>
    </row>
    <row r="103" spans="15:15">
      <c r="O103" s="17"/>
    </row>
    <row r="104" spans="15:15">
      <c r="O104" s="17"/>
    </row>
    <row r="105" spans="15:15">
      <c r="O105" s="17"/>
    </row>
    <row r="106" spans="15:15">
      <c r="O106" s="17"/>
    </row>
    <row r="107" spans="15:15">
      <c r="O107" s="17"/>
    </row>
    <row r="108" spans="15:15">
      <c r="O108" s="17"/>
    </row>
    <row r="109" spans="15:15">
      <c r="O109" s="17"/>
    </row>
    <row r="110" spans="15:15">
      <c r="O110" s="17"/>
    </row>
    <row r="111" spans="15:15">
      <c r="O111" s="17"/>
    </row>
    <row r="112" spans="15:15">
      <c r="O112" s="17"/>
    </row>
    <row r="113" spans="15:15">
      <c r="O113" s="17"/>
    </row>
    <row r="114" spans="15:15">
      <c r="O114" s="17"/>
    </row>
    <row r="115" spans="15:15">
      <c r="O115" s="17"/>
    </row>
    <row r="116" spans="15:15">
      <c r="O116" s="17"/>
    </row>
    <row r="117" spans="15:15">
      <c r="O117" s="17"/>
    </row>
    <row r="118" spans="15:15">
      <c r="O118" s="17"/>
    </row>
    <row r="119" spans="15:15">
      <c r="O119" s="17"/>
    </row>
    <row r="120" spans="15:15">
      <c r="O120" s="17"/>
    </row>
    <row r="121" spans="15:15">
      <c r="O121" s="17"/>
    </row>
    <row r="122" spans="15:15">
      <c r="O122" s="17"/>
    </row>
    <row r="123" spans="15:15">
      <c r="O123" s="17"/>
    </row>
    <row r="124" spans="15:15">
      <c r="O124" s="17"/>
    </row>
    <row r="125" spans="15:15">
      <c r="O125" s="17"/>
    </row>
    <row r="126" spans="15:15">
      <c r="O126" s="17"/>
    </row>
    <row r="127" spans="15:15">
      <c r="O127" s="17"/>
    </row>
    <row r="128" spans="15:15">
      <c r="O128" s="17"/>
    </row>
    <row r="129" spans="15:15">
      <c r="O129" s="17"/>
    </row>
    <row r="130" spans="15:15">
      <c r="O130" s="17"/>
    </row>
    <row r="131" spans="15:15">
      <c r="O131" s="17"/>
    </row>
  </sheetData>
  <sortState xmlns:xlrd2="http://schemas.microsoft.com/office/spreadsheetml/2017/richdata2" ref="D3:R44">
    <sortCondition ref="N3:N44"/>
    <sortCondition ref="I3:I44"/>
  </sortState>
  <phoneticPr fontId="60"/>
  <dataValidations count="1">
    <dataValidation type="list" allowBlank="1" showInputMessage="1" showErrorMessage="1" sqref="C3:C52" xr:uid="{00000000-0002-0000-0100-000000000000}">
      <formula1>"会員,NEW-1,NEW-2,GUEST"</formula1>
    </dataValidation>
  </dataValidations>
  <printOptions gridLines="1"/>
  <pageMargins left="0.25" right="0.25" top="0.75" bottom="0.75" header="0.3" footer="0.3"/>
  <pageSetup scale="6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AA41-9133-492B-91DF-1DD2C8C141E4}">
  <sheetPr>
    <pageSetUpPr fitToPage="1"/>
  </sheetPr>
  <dimension ref="A1:Y122"/>
  <sheetViews>
    <sheetView zoomScale="94" zoomScaleNormal="90" workbookViewId="0">
      <pane xSplit="7" ySplit="2" topLeftCell="H3" activePane="bottomRight" state="frozen"/>
      <selection pane="topRight" activeCell="F1" sqref="F1"/>
      <selection pane="bottomLeft" activeCell="A4" sqref="A4"/>
      <selection pane="bottomRight" activeCell="A8" sqref="A8:XFD8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6.875" style="16" bestFit="1" customWidth="1"/>
    <col min="11" max="11" width="6.75" style="32" bestFit="1" customWidth="1"/>
    <col min="12" max="12" width="5.625" style="18" bestFit="1" customWidth="1"/>
    <col min="13" max="13" width="3.75" style="18" bestFit="1" customWidth="1"/>
    <col min="14" max="14" width="8.375" style="16" bestFit="1" customWidth="1"/>
    <col min="15" max="15" width="5.375" style="18" bestFit="1" customWidth="1"/>
    <col min="16" max="16" width="10.625" style="18" bestFit="1" customWidth="1"/>
    <col min="17" max="17" width="8.75" style="16" bestFit="1" customWidth="1"/>
    <col min="18" max="18" width="10.875" style="16" bestFit="1" customWidth="1"/>
    <col min="19" max="19" width="8.875" style="16" bestFit="1" customWidth="1"/>
    <col min="20" max="20" width="8.875" style="16" customWidth="1"/>
    <col min="21" max="23" width="9.125" style="16"/>
    <col min="24" max="24" width="36.625" style="17" bestFit="1" customWidth="1"/>
    <col min="25" max="25" width="10.625" style="16" bestFit="1" customWidth="1"/>
    <col min="26" max="16384" width="9.125" style="18"/>
  </cols>
  <sheetData>
    <row r="1" spans="1:25" ht="18">
      <c r="A1" s="50" t="s">
        <v>336</v>
      </c>
      <c r="B1" s="50"/>
      <c r="C1" s="30"/>
      <c r="D1" s="21"/>
      <c r="E1" s="21"/>
      <c r="F1" s="21"/>
      <c r="G1" s="21"/>
    </row>
    <row r="2" spans="1:25" ht="32.25" customHeigh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38</v>
      </c>
      <c r="P2" s="15" t="s">
        <v>162</v>
      </c>
      <c r="Q2" s="15" t="s">
        <v>99</v>
      </c>
      <c r="R2" s="15" t="s">
        <v>100</v>
      </c>
      <c r="S2" s="15" t="s">
        <v>98</v>
      </c>
      <c r="T2" s="44" t="s">
        <v>155</v>
      </c>
      <c r="U2" s="64" t="s">
        <v>332</v>
      </c>
      <c r="V2" s="64"/>
      <c r="W2" s="64"/>
      <c r="X2" s="24" t="s">
        <v>95</v>
      </c>
      <c r="Y2" s="24" t="s">
        <v>96</v>
      </c>
    </row>
    <row r="3" spans="1:25" ht="14.25">
      <c r="A3" s="20">
        <v>1</v>
      </c>
      <c r="B3" s="20">
        <v>21</v>
      </c>
      <c r="C3" s="28" t="s">
        <v>97</v>
      </c>
      <c r="D3" s="77" t="s">
        <v>262</v>
      </c>
      <c r="E3" s="77">
        <v>1</v>
      </c>
      <c r="F3" s="80" t="s">
        <v>141</v>
      </c>
      <c r="G3" s="80" t="s">
        <v>142</v>
      </c>
      <c r="H3" s="80" t="s">
        <v>3</v>
      </c>
      <c r="I3" s="67" t="s">
        <v>230</v>
      </c>
      <c r="J3" s="82">
        <v>19</v>
      </c>
      <c r="K3" s="67">
        <v>15</v>
      </c>
      <c r="L3" s="69">
        <v>40</v>
      </c>
      <c r="M3" s="69">
        <v>45</v>
      </c>
      <c r="N3" s="69">
        <f t="shared" ref="N3:N44" si="0">L3+M3</f>
        <v>85</v>
      </c>
      <c r="O3" s="70">
        <f t="shared" ref="O3:O44" si="1">N3-J3</f>
        <v>66</v>
      </c>
      <c r="P3" s="71">
        <v>17</v>
      </c>
      <c r="Q3" s="69"/>
      <c r="R3" s="69"/>
      <c r="S3" s="69"/>
      <c r="T3" s="16">
        <f t="shared" ref="T3:T23" si="2">B3+K3</f>
        <v>36</v>
      </c>
      <c r="U3" s="104">
        <f>(J3-(72-O3)/2)*0.8</f>
        <v>12.8</v>
      </c>
      <c r="V3" s="63"/>
      <c r="W3" s="63"/>
      <c r="X3" s="26" t="s">
        <v>289</v>
      </c>
      <c r="Y3" s="16" t="s">
        <v>147</v>
      </c>
    </row>
    <row r="4" spans="1:25" ht="14.25">
      <c r="A4" s="20">
        <v>2</v>
      </c>
      <c r="B4" s="20">
        <v>18</v>
      </c>
      <c r="C4" s="28" t="s">
        <v>97</v>
      </c>
      <c r="D4" s="83" t="s">
        <v>252</v>
      </c>
      <c r="E4" s="83">
        <v>2</v>
      </c>
      <c r="F4" s="80" t="s">
        <v>145</v>
      </c>
      <c r="G4" s="80" t="s">
        <v>111</v>
      </c>
      <c r="H4" s="81" t="s">
        <v>277</v>
      </c>
      <c r="I4" s="67" t="s">
        <v>230</v>
      </c>
      <c r="J4" s="82">
        <v>19</v>
      </c>
      <c r="K4" s="67">
        <v>1</v>
      </c>
      <c r="L4" s="69">
        <v>43</v>
      </c>
      <c r="M4" s="69">
        <v>42</v>
      </c>
      <c r="N4" s="69">
        <f t="shared" si="0"/>
        <v>85</v>
      </c>
      <c r="O4" s="70">
        <f t="shared" si="1"/>
        <v>66</v>
      </c>
      <c r="P4" s="92">
        <v>17</v>
      </c>
      <c r="Q4" s="69"/>
      <c r="R4" s="69" t="s">
        <v>364</v>
      </c>
      <c r="S4" s="69"/>
      <c r="T4" s="16">
        <f t="shared" si="2"/>
        <v>19</v>
      </c>
      <c r="U4" s="104">
        <f>(J4-(72-O4)/2)*0.9</f>
        <v>14.4</v>
      </c>
      <c r="V4" s="63"/>
      <c r="W4" s="63"/>
      <c r="X4" s="26" t="s">
        <v>149</v>
      </c>
    </row>
    <row r="5" spans="1:25" ht="14.25">
      <c r="A5" s="20">
        <v>3</v>
      </c>
      <c r="B5" s="20">
        <v>15</v>
      </c>
      <c r="C5" s="28" t="s">
        <v>97</v>
      </c>
      <c r="D5" s="69" t="s">
        <v>251</v>
      </c>
      <c r="E5" s="69"/>
      <c r="F5" s="76" t="s">
        <v>41</v>
      </c>
      <c r="G5" s="76" t="s">
        <v>247</v>
      </c>
      <c r="H5" s="76" t="s">
        <v>5</v>
      </c>
      <c r="I5" s="69" t="s">
        <v>230</v>
      </c>
      <c r="J5" s="91">
        <v>11</v>
      </c>
      <c r="K5" s="69">
        <v>1</v>
      </c>
      <c r="L5" s="69">
        <v>39</v>
      </c>
      <c r="M5" s="69">
        <v>41</v>
      </c>
      <c r="N5" s="69">
        <f t="shared" si="0"/>
        <v>80</v>
      </c>
      <c r="O5" s="70">
        <f t="shared" si="1"/>
        <v>69</v>
      </c>
      <c r="P5" s="71" t="s">
        <v>362</v>
      </c>
      <c r="Q5" s="69">
        <v>12</v>
      </c>
      <c r="R5" s="69"/>
      <c r="S5" s="69" t="s">
        <v>147</v>
      </c>
      <c r="T5" s="16">
        <f t="shared" si="2"/>
        <v>16</v>
      </c>
      <c r="U5" s="104">
        <f>(J5-(72-O5)/2)*0.95</f>
        <v>9.0250000000000004</v>
      </c>
      <c r="V5" s="63"/>
      <c r="W5" s="63"/>
      <c r="X5" s="26" t="s">
        <v>153</v>
      </c>
    </row>
    <row r="6" spans="1:25" ht="14.25">
      <c r="A6" s="20">
        <v>4</v>
      </c>
      <c r="B6" s="20">
        <v>12</v>
      </c>
      <c r="C6" s="28" t="s">
        <v>97</v>
      </c>
      <c r="D6" s="65" t="s">
        <v>252</v>
      </c>
      <c r="E6" s="65"/>
      <c r="F6" s="72" t="s">
        <v>6</v>
      </c>
      <c r="G6" s="72" t="s">
        <v>7</v>
      </c>
      <c r="H6" s="84" t="s">
        <v>246</v>
      </c>
      <c r="I6" s="67" t="s">
        <v>230</v>
      </c>
      <c r="J6" s="79">
        <v>29</v>
      </c>
      <c r="K6" s="67">
        <v>1</v>
      </c>
      <c r="L6" s="69">
        <v>49</v>
      </c>
      <c r="M6" s="69">
        <v>50</v>
      </c>
      <c r="N6" s="69">
        <f t="shared" si="0"/>
        <v>99</v>
      </c>
      <c r="O6" s="70">
        <f t="shared" si="1"/>
        <v>70</v>
      </c>
      <c r="P6" s="71"/>
      <c r="Q6" s="69"/>
      <c r="R6" s="69"/>
      <c r="S6" s="69"/>
      <c r="T6" s="16">
        <f t="shared" si="2"/>
        <v>13</v>
      </c>
      <c r="X6" s="26" t="s">
        <v>290</v>
      </c>
    </row>
    <row r="7" spans="1:25" ht="14.25">
      <c r="A7" s="20">
        <v>5</v>
      </c>
      <c r="B7" s="20">
        <v>11</v>
      </c>
      <c r="C7" s="28" t="s">
        <v>97</v>
      </c>
      <c r="D7" s="65" t="s">
        <v>262</v>
      </c>
      <c r="E7" s="65"/>
      <c r="F7" s="66" t="s">
        <v>18</v>
      </c>
      <c r="G7" s="66" t="s">
        <v>19</v>
      </c>
      <c r="H7" s="66" t="s">
        <v>75</v>
      </c>
      <c r="I7" s="67" t="s">
        <v>230</v>
      </c>
      <c r="J7" s="86">
        <v>17</v>
      </c>
      <c r="K7" s="67">
        <v>1</v>
      </c>
      <c r="L7" s="69">
        <v>42</v>
      </c>
      <c r="M7" s="69">
        <v>46</v>
      </c>
      <c r="N7" s="69">
        <f t="shared" si="0"/>
        <v>88</v>
      </c>
      <c r="O7" s="70">
        <f t="shared" si="1"/>
        <v>71</v>
      </c>
      <c r="P7" s="71" t="s">
        <v>358</v>
      </c>
      <c r="Q7" s="69"/>
      <c r="R7" s="69"/>
      <c r="S7" s="69"/>
      <c r="T7" s="16">
        <f t="shared" si="2"/>
        <v>12</v>
      </c>
      <c r="X7" s="17" t="s">
        <v>291</v>
      </c>
    </row>
    <row r="8" spans="1:25" ht="14.25">
      <c r="A8" s="20">
        <v>6</v>
      </c>
      <c r="B8" s="20">
        <v>10</v>
      </c>
      <c r="C8" s="28" t="s">
        <v>97</v>
      </c>
      <c r="D8" s="77" t="s">
        <v>259</v>
      </c>
      <c r="E8" s="77"/>
      <c r="F8" s="72" t="s">
        <v>179</v>
      </c>
      <c r="G8" s="72" t="s">
        <v>180</v>
      </c>
      <c r="H8" s="72" t="s">
        <v>3</v>
      </c>
      <c r="I8" s="67" t="s">
        <v>230</v>
      </c>
      <c r="J8" s="86">
        <v>13</v>
      </c>
      <c r="K8" s="67">
        <v>1</v>
      </c>
      <c r="L8" s="69">
        <v>44</v>
      </c>
      <c r="M8" s="69">
        <v>41</v>
      </c>
      <c r="N8" s="69">
        <f t="shared" si="0"/>
        <v>85</v>
      </c>
      <c r="O8" s="70">
        <f t="shared" si="1"/>
        <v>72</v>
      </c>
      <c r="P8" s="71">
        <v>18</v>
      </c>
      <c r="Q8" s="69"/>
      <c r="R8" s="69"/>
      <c r="S8" s="69"/>
      <c r="T8" s="16">
        <f t="shared" si="2"/>
        <v>11</v>
      </c>
      <c r="X8" s="43" t="s">
        <v>292</v>
      </c>
    </row>
    <row r="9" spans="1:25" ht="14.25" customHeight="1">
      <c r="A9" s="20">
        <v>7</v>
      </c>
      <c r="B9" s="20">
        <v>9</v>
      </c>
      <c r="C9" s="28" t="s">
        <v>97</v>
      </c>
      <c r="D9" s="95" t="s">
        <v>259</v>
      </c>
      <c r="E9" s="95"/>
      <c r="F9" s="96" t="s">
        <v>164</v>
      </c>
      <c r="G9" s="97" t="s">
        <v>165</v>
      </c>
      <c r="H9" s="98" t="s">
        <v>366</v>
      </c>
      <c r="I9" s="99" t="s">
        <v>230</v>
      </c>
      <c r="J9" s="100">
        <v>27</v>
      </c>
      <c r="K9" s="99"/>
      <c r="L9" s="101">
        <v>49</v>
      </c>
      <c r="M9" s="101">
        <v>50</v>
      </c>
      <c r="N9" s="101">
        <f t="shared" si="0"/>
        <v>99</v>
      </c>
      <c r="O9" s="102">
        <f t="shared" si="1"/>
        <v>72</v>
      </c>
      <c r="P9" s="103"/>
      <c r="Q9" s="101"/>
      <c r="R9" s="101"/>
      <c r="S9" s="101"/>
      <c r="T9" s="16">
        <f t="shared" si="2"/>
        <v>9</v>
      </c>
      <c r="X9" s="43" t="s">
        <v>150</v>
      </c>
    </row>
    <row r="10" spans="1:25" ht="14.25">
      <c r="A10" s="20">
        <v>8</v>
      </c>
      <c r="B10" s="20">
        <v>8</v>
      </c>
      <c r="C10" s="28" t="s">
        <v>97</v>
      </c>
      <c r="D10" s="65" t="s">
        <v>258</v>
      </c>
      <c r="E10" s="65"/>
      <c r="F10" s="72" t="s">
        <v>128</v>
      </c>
      <c r="G10" s="72" t="s">
        <v>129</v>
      </c>
      <c r="H10" s="72" t="s">
        <v>75</v>
      </c>
      <c r="I10" s="67" t="s">
        <v>230</v>
      </c>
      <c r="J10" s="82">
        <v>34</v>
      </c>
      <c r="K10" s="67">
        <v>1</v>
      </c>
      <c r="L10" s="69">
        <v>52</v>
      </c>
      <c r="M10" s="69">
        <v>54</v>
      </c>
      <c r="N10" s="69">
        <f t="shared" si="0"/>
        <v>106</v>
      </c>
      <c r="O10" s="70">
        <f t="shared" si="1"/>
        <v>72</v>
      </c>
      <c r="P10" s="71"/>
      <c r="Q10" s="69"/>
      <c r="R10" s="69"/>
      <c r="S10" s="69"/>
      <c r="T10" s="16">
        <f t="shared" si="2"/>
        <v>9</v>
      </c>
      <c r="X10" s="17" t="s">
        <v>293</v>
      </c>
    </row>
    <row r="11" spans="1:25" ht="14.25">
      <c r="A11" s="20">
        <v>9</v>
      </c>
      <c r="B11" s="20">
        <v>7</v>
      </c>
      <c r="C11" s="28" t="s">
        <v>97</v>
      </c>
      <c r="D11" s="65" t="s">
        <v>250</v>
      </c>
      <c r="E11" s="65"/>
      <c r="F11" s="66" t="s">
        <v>117</v>
      </c>
      <c r="G11" s="66" t="s">
        <v>118</v>
      </c>
      <c r="H11" s="66" t="s">
        <v>3</v>
      </c>
      <c r="I11" s="67" t="s">
        <v>230</v>
      </c>
      <c r="J11" s="68">
        <v>15</v>
      </c>
      <c r="K11" s="67">
        <v>6</v>
      </c>
      <c r="L11" s="69">
        <v>48</v>
      </c>
      <c r="M11" s="69">
        <v>40</v>
      </c>
      <c r="N11" s="69">
        <f t="shared" si="0"/>
        <v>88</v>
      </c>
      <c r="O11" s="70">
        <f t="shared" si="1"/>
        <v>73</v>
      </c>
      <c r="P11" s="71" t="s">
        <v>361</v>
      </c>
      <c r="Q11" s="69"/>
      <c r="R11" s="69"/>
      <c r="S11" s="71"/>
      <c r="T11" s="16">
        <f t="shared" si="2"/>
        <v>13</v>
      </c>
      <c r="X11" s="17" t="s">
        <v>294</v>
      </c>
    </row>
    <row r="12" spans="1:25" ht="14.25">
      <c r="A12" s="20">
        <v>10</v>
      </c>
      <c r="B12" s="20">
        <v>6</v>
      </c>
      <c r="C12" s="28" t="s">
        <v>97</v>
      </c>
      <c r="D12" s="77" t="s">
        <v>266</v>
      </c>
      <c r="E12" s="77"/>
      <c r="F12" s="72" t="s">
        <v>339</v>
      </c>
      <c r="G12" s="72" t="s">
        <v>169</v>
      </c>
      <c r="H12" s="78" t="s">
        <v>170</v>
      </c>
      <c r="I12" s="67" t="s">
        <v>243</v>
      </c>
      <c r="J12" s="79">
        <v>36</v>
      </c>
      <c r="K12" s="67">
        <v>1</v>
      </c>
      <c r="L12" s="69">
        <v>53</v>
      </c>
      <c r="M12" s="69">
        <v>57</v>
      </c>
      <c r="N12" s="69">
        <f t="shared" si="0"/>
        <v>110</v>
      </c>
      <c r="O12" s="70">
        <f t="shared" si="1"/>
        <v>74</v>
      </c>
      <c r="P12" s="71"/>
      <c r="Q12" s="69"/>
      <c r="R12" s="69" t="s">
        <v>368</v>
      </c>
      <c r="S12" s="69"/>
      <c r="T12" s="16">
        <f t="shared" si="2"/>
        <v>7</v>
      </c>
      <c r="X12" s="17" t="s">
        <v>294</v>
      </c>
    </row>
    <row r="13" spans="1:25" ht="14.25">
      <c r="A13" s="20">
        <v>11</v>
      </c>
      <c r="B13" s="20">
        <v>5</v>
      </c>
      <c r="C13" s="28" t="s">
        <v>97</v>
      </c>
      <c r="D13" s="77" t="s">
        <v>261</v>
      </c>
      <c r="E13" s="77"/>
      <c r="F13" s="80" t="s">
        <v>267</v>
      </c>
      <c r="G13" s="80" t="s">
        <v>268</v>
      </c>
      <c r="H13" s="81" t="s">
        <v>269</v>
      </c>
      <c r="I13" s="67" t="s">
        <v>230</v>
      </c>
      <c r="J13" s="82">
        <v>15</v>
      </c>
      <c r="K13" s="67">
        <v>1</v>
      </c>
      <c r="L13" s="69">
        <v>50</v>
      </c>
      <c r="M13" s="69">
        <v>40</v>
      </c>
      <c r="N13" s="69">
        <f t="shared" si="0"/>
        <v>90</v>
      </c>
      <c r="O13" s="70">
        <f t="shared" si="1"/>
        <v>75</v>
      </c>
      <c r="P13" s="71"/>
      <c r="Q13" s="69"/>
      <c r="R13" s="69"/>
      <c r="S13" s="69"/>
      <c r="T13" s="16">
        <f t="shared" si="2"/>
        <v>6</v>
      </c>
    </row>
    <row r="14" spans="1:25" ht="14.25">
      <c r="A14" s="20">
        <v>12</v>
      </c>
      <c r="B14" s="20">
        <v>4</v>
      </c>
      <c r="C14" s="28" t="s">
        <v>97</v>
      </c>
      <c r="D14" s="65" t="s">
        <v>250</v>
      </c>
      <c r="E14" s="65">
        <v>1</v>
      </c>
      <c r="F14" s="72" t="s">
        <v>72</v>
      </c>
      <c r="G14" s="72" t="s">
        <v>65</v>
      </c>
      <c r="H14" s="72" t="s">
        <v>73</v>
      </c>
      <c r="I14" s="67" t="s">
        <v>230</v>
      </c>
      <c r="J14" s="73">
        <v>20</v>
      </c>
      <c r="K14" s="67">
        <v>5</v>
      </c>
      <c r="L14" s="69">
        <v>45</v>
      </c>
      <c r="M14" s="69">
        <v>50</v>
      </c>
      <c r="N14" s="69">
        <f t="shared" si="0"/>
        <v>95</v>
      </c>
      <c r="O14" s="70">
        <f t="shared" si="1"/>
        <v>75</v>
      </c>
      <c r="P14" s="71">
        <v>9</v>
      </c>
      <c r="Q14" s="69"/>
      <c r="R14" s="69"/>
      <c r="S14" s="74"/>
      <c r="T14" s="16">
        <f t="shared" si="2"/>
        <v>9</v>
      </c>
    </row>
    <row r="15" spans="1:25" ht="14.25">
      <c r="A15" s="20">
        <v>13</v>
      </c>
      <c r="B15" s="20">
        <v>3</v>
      </c>
      <c r="C15" s="28" t="s">
        <v>97</v>
      </c>
      <c r="D15" s="65" t="s">
        <v>264</v>
      </c>
      <c r="E15" s="65">
        <v>2</v>
      </c>
      <c r="F15" s="89" t="s">
        <v>52</v>
      </c>
      <c r="G15" s="89" t="s">
        <v>76</v>
      </c>
      <c r="H15" s="89" t="s">
        <v>270</v>
      </c>
      <c r="I15" s="67" t="s">
        <v>230</v>
      </c>
      <c r="J15" s="82">
        <v>20</v>
      </c>
      <c r="K15" s="67">
        <v>8</v>
      </c>
      <c r="L15" s="69">
        <v>44</v>
      </c>
      <c r="M15" s="69">
        <v>51</v>
      </c>
      <c r="N15" s="69">
        <f t="shared" si="0"/>
        <v>95</v>
      </c>
      <c r="O15" s="70">
        <f t="shared" si="1"/>
        <v>75</v>
      </c>
      <c r="P15" s="71">
        <v>9</v>
      </c>
      <c r="Q15" s="69"/>
      <c r="R15" s="69"/>
      <c r="S15" s="69"/>
      <c r="T15" s="16">
        <f t="shared" si="2"/>
        <v>11</v>
      </c>
    </row>
    <row r="16" spans="1:25" s="16" customFormat="1" ht="14.25">
      <c r="A16" s="20">
        <v>14</v>
      </c>
      <c r="B16" s="20">
        <v>2</v>
      </c>
      <c r="C16" s="28" t="s">
        <v>97</v>
      </c>
      <c r="D16" s="65" t="s">
        <v>253</v>
      </c>
      <c r="E16" s="65"/>
      <c r="F16" s="80" t="s">
        <v>91</v>
      </c>
      <c r="G16" s="80" t="s">
        <v>119</v>
      </c>
      <c r="H16" s="78" t="s">
        <v>123</v>
      </c>
      <c r="I16" s="67" t="s">
        <v>230</v>
      </c>
      <c r="J16" s="79">
        <v>21</v>
      </c>
      <c r="K16" s="67">
        <v>1</v>
      </c>
      <c r="L16" s="69">
        <v>48</v>
      </c>
      <c r="M16" s="69">
        <v>48</v>
      </c>
      <c r="N16" s="69">
        <f t="shared" si="0"/>
        <v>96</v>
      </c>
      <c r="O16" s="70">
        <f t="shared" si="1"/>
        <v>75</v>
      </c>
      <c r="P16" s="71"/>
      <c r="Q16" s="69"/>
      <c r="R16" s="69"/>
      <c r="S16" s="69"/>
      <c r="T16" s="16">
        <f t="shared" si="2"/>
        <v>3</v>
      </c>
      <c r="X16" s="17"/>
    </row>
    <row r="17" spans="1:24" s="16" customFormat="1" ht="14.25" customHeight="1">
      <c r="A17" s="20">
        <v>15</v>
      </c>
      <c r="B17" s="20">
        <v>1</v>
      </c>
      <c r="C17" s="28" t="s">
        <v>97</v>
      </c>
      <c r="D17" s="77" t="s">
        <v>257</v>
      </c>
      <c r="E17" s="77"/>
      <c r="F17" s="80" t="s">
        <v>9</v>
      </c>
      <c r="G17" s="80" t="s">
        <v>10</v>
      </c>
      <c r="H17" s="80" t="s">
        <v>108</v>
      </c>
      <c r="I17" s="67" t="s">
        <v>244</v>
      </c>
      <c r="J17" s="82">
        <v>11</v>
      </c>
      <c r="K17" s="67">
        <v>1</v>
      </c>
      <c r="L17" s="69">
        <v>40</v>
      </c>
      <c r="M17" s="69">
        <v>47</v>
      </c>
      <c r="N17" s="69">
        <f t="shared" si="0"/>
        <v>87</v>
      </c>
      <c r="O17" s="70">
        <f t="shared" si="1"/>
        <v>76</v>
      </c>
      <c r="P17" s="71" t="s">
        <v>360</v>
      </c>
      <c r="Q17" s="69"/>
      <c r="R17" s="69" t="s">
        <v>365</v>
      </c>
      <c r="S17" s="69"/>
      <c r="T17" s="16">
        <f t="shared" si="2"/>
        <v>2</v>
      </c>
      <c r="X17" s="17"/>
    </row>
    <row r="18" spans="1:24" s="16" customFormat="1" ht="14.25">
      <c r="A18" s="20">
        <v>16</v>
      </c>
      <c r="B18" s="20">
        <v>1</v>
      </c>
      <c r="C18" s="28" t="s">
        <v>97</v>
      </c>
      <c r="D18" s="65" t="s">
        <v>265</v>
      </c>
      <c r="E18" s="65"/>
      <c r="F18" s="72" t="s">
        <v>171</v>
      </c>
      <c r="G18" s="72" t="s">
        <v>229</v>
      </c>
      <c r="H18" s="78" t="s">
        <v>3</v>
      </c>
      <c r="I18" s="67" t="s">
        <v>230</v>
      </c>
      <c r="J18" s="79">
        <v>7</v>
      </c>
      <c r="K18" s="67">
        <v>1</v>
      </c>
      <c r="L18" s="69">
        <v>39</v>
      </c>
      <c r="M18" s="69">
        <v>46</v>
      </c>
      <c r="N18" s="69">
        <f t="shared" si="0"/>
        <v>85</v>
      </c>
      <c r="O18" s="70">
        <f t="shared" si="1"/>
        <v>78</v>
      </c>
      <c r="P18" s="71" t="s">
        <v>359</v>
      </c>
      <c r="Q18" s="69">
        <v>3</v>
      </c>
      <c r="R18" s="69"/>
      <c r="S18" s="69"/>
      <c r="T18" s="16">
        <f t="shared" si="2"/>
        <v>2</v>
      </c>
      <c r="X18" s="17"/>
    </row>
    <row r="19" spans="1:24" s="16" customFormat="1" ht="14.25">
      <c r="A19" s="20">
        <v>17</v>
      </c>
      <c r="B19" s="20">
        <v>1</v>
      </c>
      <c r="C19" s="28" t="s">
        <v>97</v>
      </c>
      <c r="D19" s="65" t="s">
        <v>260</v>
      </c>
      <c r="E19" s="65"/>
      <c r="F19" s="72" t="s">
        <v>4</v>
      </c>
      <c r="G19" s="72" t="s">
        <v>255</v>
      </c>
      <c r="H19" s="72" t="s">
        <v>249</v>
      </c>
      <c r="I19" s="67" t="s">
        <v>230</v>
      </c>
      <c r="J19" s="82">
        <v>10</v>
      </c>
      <c r="K19" s="67">
        <v>1</v>
      </c>
      <c r="L19" s="69">
        <v>42</v>
      </c>
      <c r="M19" s="69">
        <v>46</v>
      </c>
      <c r="N19" s="69">
        <f t="shared" si="0"/>
        <v>88</v>
      </c>
      <c r="O19" s="70">
        <f t="shared" si="1"/>
        <v>78</v>
      </c>
      <c r="P19" s="71"/>
      <c r="Q19" s="69"/>
      <c r="R19" s="69"/>
      <c r="S19" s="69"/>
      <c r="T19" s="16">
        <f t="shared" si="2"/>
        <v>2</v>
      </c>
      <c r="X19" s="17"/>
    </row>
    <row r="20" spans="1:24" s="16" customFormat="1" ht="14.25">
      <c r="A20" s="20">
        <v>18</v>
      </c>
      <c r="B20" s="20">
        <v>1</v>
      </c>
      <c r="C20" s="28" t="s">
        <v>97</v>
      </c>
      <c r="D20" s="77" t="s">
        <v>256</v>
      </c>
      <c r="E20" s="77"/>
      <c r="F20" s="85" t="s">
        <v>77</v>
      </c>
      <c r="G20" s="85" t="s">
        <v>235</v>
      </c>
      <c r="H20" s="80" t="s">
        <v>125</v>
      </c>
      <c r="I20" s="67" t="s">
        <v>230</v>
      </c>
      <c r="J20" s="79">
        <v>12</v>
      </c>
      <c r="K20" s="67">
        <v>18</v>
      </c>
      <c r="L20" s="69">
        <v>44</v>
      </c>
      <c r="M20" s="69">
        <v>46</v>
      </c>
      <c r="N20" s="69">
        <f t="shared" si="0"/>
        <v>90</v>
      </c>
      <c r="O20" s="70">
        <f t="shared" si="1"/>
        <v>78</v>
      </c>
      <c r="P20" s="71"/>
      <c r="Q20" s="69"/>
      <c r="R20" s="69"/>
      <c r="S20" s="69"/>
      <c r="T20" s="16">
        <f t="shared" si="2"/>
        <v>19</v>
      </c>
      <c r="X20" s="43"/>
    </row>
    <row r="21" spans="1:24" s="16" customFormat="1" ht="14.25" customHeight="1">
      <c r="A21" s="20">
        <v>19</v>
      </c>
      <c r="B21" s="20">
        <v>1</v>
      </c>
      <c r="C21" s="28" t="s">
        <v>97</v>
      </c>
      <c r="D21" s="65" t="s">
        <v>266</v>
      </c>
      <c r="E21" s="65"/>
      <c r="F21" s="80" t="s">
        <v>231</v>
      </c>
      <c r="G21" s="80" t="s">
        <v>232</v>
      </c>
      <c r="H21" s="81" t="s">
        <v>233</v>
      </c>
      <c r="I21" s="67" t="s">
        <v>230</v>
      </c>
      <c r="J21" s="73">
        <v>22</v>
      </c>
      <c r="K21" s="67">
        <v>10</v>
      </c>
      <c r="L21" s="69">
        <v>48</v>
      </c>
      <c r="M21" s="69">
        <v>52</v>
      </c>
      <c r="N21" s="69">
        <f t="shared" si="0"/>
        <v>100</v>
      </c>
      <c r="O21" s="70">
        <f t="shared" si="1"/>
        <v>78</v>
      </c>
      <c r="P21" s="71"/>
      <c r="Q21" s="69"/>
      <c r="R21" s="69"/>
      <c r="S21" s="69"/>
      <c r="T21" s="16">
        <f t="shared" si="2"/>
        <v>11</v>
      </c>
      <c r="X21" s="18"/>
    </row>
    <row r="22" spans="1:24" s="16" customFormat="1" ht="14.25" customHeight="1">
      <c r="A22" s="20">
        <v>20</v>
      </c>
      <c r="B22" s="20">
        <v>1</v>
      </c>
      <c r="C22" s="28" t="s">
        <v>97</v>
      </c>
      <c r="D22" s="65" t="s">
        <v>265</v>
      </c>
      <c r="E22" s="65"/>
      <c r="F22" s="72" t="s">
        <v>13</v>
      </c>
      <c r="G22" s="72" t="s">
        <v>14</v>
      </c>
      <c r="H22" s="81" t="s">
        <v>3</v>
      </c>
      <c r="I22" s="67" t="s">
        <v>243</v>
      </c>
      <c r="J22" s="79">
        <v>29</v>
      </c>
      <c r="K22" s="67">
        <v>1</v>
      </c>
      <c r="L22" s="69">
        <v>55</v>
      </c>
      <c r="M22" s="69">
        <v>52</v>
      </c>
      <c r="N22" s="69">
        <f t="shared" si="0"/>
        <v>107</v>
      </c>
      <c r="O22" s="70">
        <f t="shared" si="1"/>
        <v>78</v>
      </c>
      <c r="P22" s="71"/>
      <c r="Q22" s="69"/>
      <c r="R22" s="69"/>
      <c r="S22" s="69"/>
      <c r="T22" s="16">
        <f t="shared" si="2"/>
        <v>2</v>
      </c>
      <c r="X22" s="17"/>
    </row>
    <row r="23" spans="1:24" s="16" customFormat="1" ht="14.25">
      <c r="A23" s="20">
        <v>21</v>
      </c>
      <c r="B23" s="20">
        <v>1</v>
      </c>
      <c r="C23" s="28" t="s">
        <v>97</v>
      </c>
      <c r="D23" s="77" t="s">
        <v>251</v>
      </c>
      <c r="E23" s="77"/>
      <c r="F23" s="80" t="s">
        <v>273</v>
      </c>
      <c r="G23" s="80" t="s">
        <v>274</v>
      </c>
      <c r="H23" s="81" t="s">
        <v>3</v>
      </c>
      <c r="I23" s="67" t="s">
        <v>230</v>
      </c>
      <c r="J23" s="82">
        <v>30</v>
      </c>
      <c r="K23" s="67">
        <v>7</v>
      </c>
      <c r="L23" s="69">
        <v>55</v>
      </c>
      <c r="M23" s="69">
        <v>53</v>
      </c>
      <c r="N23" s="69">
        <f t="shared" si="0"/>
        <v>108</v>
      </c>
      <c r="O23" s="70">
        <f t="shared" si="1"/>
        <v>78</v>
      </c>
      <c r="P23" s="71"/>
      <c r="Q23" s="69"/>
      <c r="R23" s="69"/>
      <c r="S23" s="69"/>
      <c r="T23" s="16">
        <f t="shared" si="2"/>
        <v>8</v>
      </c>
      <c r="X23" s="45"/>
    </row>
    <row r="24" spans="1:24" s="16" customFormat="1" ht="14.25">
      <c r="A24" s="20">
        <v>22</v>
      </c>
      <c r="B24" s="93">
        <v>1</v>
      </c>
      <c r="C24" s="94" t="s">
        <v>97</v>
      </c>
      <c r="D24" s="83" t="s">
        <v>260</v>
      </c>
      <c r="E24" s="83"/>
      <c r="F24" s="87" t="s">
        <v>112</v>
      </c>
      <c r="G24" s="87" t="s">
        <v>113</v>
      </c>
      <c r="H24" s="72" t="s">
        <v>3</v>
      </c>
      <c r="I24" s="67" t="s">
        <v>244</v>
      </c>
      <c r="J24" s="73">
        <v>26</v>
      </c>
      <c r="K24" s="67">
        <v>12</v>
      </c>
      <c r="L24" s="69">
        <v>54</v>
      </c>
      <c r="M24" s="69">
        <v>51</v>
      </c>
      <c r="N24" s="69">
        <f t="shared" si="0"/>
        <v>105</v>
      </c>
      <c r="O24" s="70">
        <f t="shared" si="1"/>
        <v>79</v>
      </c>
      <c r="P24" s="71"/>
      <c r="Q24" s="69"/>
      <c r="R24" s="69"/>
      <c r="S24" s="69"/>
      <c r="T24" s="16">
        <v>13</v>
      </c>
      <c r="X24" s="45"/>
    </row>
    <row r="25" spans="1:24" s="16" customFormat="1" ht="15" customHeight="1">
      <c r="A25" s="20">
        <v>23</v>
      </c>
      <c r="B25" s="20">
        <v>1</v>
      </c>
      <c r="C25" s="28" t="s">
        <v>97</v>
      </c>
      <c r="D25" s="77" t="s">
        <v>257</v>
      </c>
      <c r="E25" s="77"/>
      <c r="F25" s="80" t="s">
        <v>58</v>
      </c>
      <c r="G25" s="80" t="s">
        <v>59</v>
      </c>
      <c r="H25" s="78" t="s">
        <v>278</v>
      </c>
      <c r="I25" s="67" t="s">
        <v>230</v>
      </c>
      <c r="J25" s="79">
        <v>28</v>
      </c>
      <c r="K25" s="67">
        <v>1</v>
      </c>
      <c r="L25" s="69">
        <v>56</v>
      </c>
      <c r="M25" s="69">
        <v>51</v>
      </c>
      <c r="N25" s="69">
        <f t="shared" si="0"/>
        <v>107</v>
      </c>
      <c r="O25" s="70">
        <f t="shared" si="1"/>
        <v>79</v>
      </c>
      <c r="P25" s="71"/>
      <c r="Q25" s="69"/>
      <c r="R25" s="69"/>
      <c r="S25" s="69"/>
      <c r="T25" s="16">
        <f t="shared" ref="T25:T44" si="3">B25+K25</f>
        <v>2</v>
      </c>
      <c r="X25" s="17"/>
    </row>
    <row r="26" spans="1:24" s="16" customFormat="1" ht="14.25">
      <c r="A26" s="20">
        <v>24</v>
      </c>
      <c r="B26" s="20">
        <v>1</v>
      </c>
      <c r="C26" s="28" t="s">
        <v>97</v>
      </c>
      <c r="D26" s="69" t="s">
        <v>261</v>
      </c>
      <c r="E26" s="69"/>
      <c r="F26" s="76" t="s">
        <v>41</v>
      </c>
      <c r="G26" s="76" t="s">
        <v>71</v>
      </c>
      <c r="H26" s="76" t="s">
        <v>3</v>
      </c>
      <c r="I26" s="69" t="s">
        <v>243</v>
      </c>
      <c r="J26" s="91">
        <v>29</v>
      </c>
      <c r="K26" s="69">
        <v>1</v>
      </c>
      <c r="L26" s="69">
        <v>49</v>
      </c>
      <c r="M26" s="69">
        <v>59</v>
      </c>
      <c r="N26" s="69">
        <f t="shared" si="0"/>
        <v>108</v>
      </c>
      <c r="O26" s="70">
        <f t="shared" si="1"/>
        <v>79</v>
      </c>
      <c r="P26" s="71"/>
      <c r="Q26" s="69"/>
      <c r="R26" s="88"/>
      <c r="S26" s="69"/>
      <c r="T26" s="16">
        <f t="shared" si="3"/>
        <v>2</v>
      </c>
      <c r="X26" s="17"/>
    </row>
    <row r="27" spans="1:24" s="16" customFormat="1" ht="14.25">
      <c r="A27" s="20">
        <v>25</v>
      </c>
      <c r="B27" s="20">
        <v>1</v>
      </c>
      <c r="C27" s="28" t="s">
        <v>97</v>
      </c>
      <c r="D27" s="69" t="s">
        <v>259</v>
      </c>
      <c r="E27" s="69"/>
      <c r="F27" s="75" t="s">
        <v>103</v>
      </c>
      <c r="G27" s="75" t="s">
        <v>104</v>
      </c>
      <c r="H27" s="75" t="s">
        <v>248</v>
      </c>
      <c r="I27" s="67" t="s">
        <v>230</v>
      </c>
      <c r="J27" s="67">
        <v>21</v>
      </c>
      <c r="K27" s="67">
        <v>11</v>
      </c>
      <c r="L27" s="69">
        <v>52</v>
      </c>
      <c r="M27" s="69">
        <v>49</v>
      </c>
      <c r="N27" s="69">
        <f t="shared" si="0"/>
        <v>101</v>
      </c>
      <c r="O27" s="70">
        <f t="shared" si="1"/>
        <v>80</v>
      </c>
      <c r="P27" s="71"/>
      <c r="Q27" s="69"/>
      <c r="R27" s="69"/>
      <c r="S27" s="69"/>
      <c r="T27" s="16">
        <f t="shared" si="3"/>
        <v>12</v>
      </c>
      <c r="X27" s="17"/>
    </row>
    <row r="28" spans="1:24" s="16" customFormat="1" ht="14.25" customHeight="1">
      <c r="A28" s="20">
        <v>26</v>
      </c>
      <c r="B28" s="20">
        <v>1</v>
      </c>
      <c r="C28" s="28" t="s">
        <v>97</v>
      </c>
      <c r="D28" s="77" t="s">
        <v>264</v>
      </c>
      <c r="E28" s="77"/>
      <c r="F28" s="80" t="s">
        <v>11</v>
      </c>
      <c r="G28" s="80" t="s">
        <v>12</v>
      </c>
      <c r="H28" s="81" t="s">
        <v>3</v>
      </c>
      <c r="I28" s="67" t="s">
        <v>243</v>
      </c>
      <c r="J28" s="82">
        <v>25</v>
      </c>
      <c r="K28" s="67">
        <v>1</v>
      </c>
      <c r="L28" s="69">
        <v>52</v>
      </c>
      <c r="M28" s="69">
        <v>53</v>
      </c>
      <c r="N28" s="69">
        <f t="shared" si="0"/>
        <v>105</v>
      </c>
      <c r="O28" s="70">
        <f t="shared" si="1"/>
        <v>80</v>
      </c>
      <c r="P28" s="71"/>
      <c r="Q28" s="69"/>
      <c r="R28" s="69" t="s">
        <v>369</v>
      </c>
      <c r="S28" s="69"/>
      <c r="T28" s="16">
        <f t="shared" si="3"/>
        <v>2</v>
      </c>
      <c r="X28" s="18"/>
    </row>
    <row r="29" spans="1:24" s="16" customFormat="1" ht="14.25" customHeight="1">
      <c r="A29" s="20">
        <v>27</v>
      </c>
      <c r="B29" s="20">
        <v>1</v>
      </c>
      <c r="C29" s="28" t="s">
        <v>97</v>
      </c>
      <c r="D29" s="69" t="s">
        <v>263</v>
      </c>
      <c r="E29" s="69"/>
      <c r="F29" s="75" t="s">
        <v>105</v>
      </c>
      <c r="G29" s="75" t="s">
        <v>106</v>
      </c>
      <c r="H29" s="75" t="s">
        <v>138</v>
      </c>
      <c r="I29" s="67" t="s">
        <v>230</v>
      </c>
      <c r="J29" s="67">
        <v>11</v>
      </c>
      <c r="K29" s="67">
        <v>1</v>
      </c>
      <c r="L29" s="69">
        <v>42</v>
      </c>
      <c r="M29" s="69">
        <v>50</v>
      </c>
      <c r="N29" s="69">
        <f t="shared" si="0"/>
        <v>92</v>
      </c>
      <c r="O29" s="70">
        <f t="shared" si="1"/>
        <v>81</v>
      </c>
      <c r="P29" s="71"/>
      <c r="Q29" s="69"/>
      <c r="R29" s="69" t="s">
        <v>363</v>
      </c>
      <c r="S29" s="69"/>
      <c r="T29" s="16">
        <f t="shared" si="3"/>
        <v>2</v>
      </c>
      <c r="X29" s="43"/>
    </row>
    <row r="30" spans="1:24" s="16" customFormat="1" ht="14.25">
      <c r="A30" s="20">
        <v>28</v>
      </c>
      <c r="B30" s="20">
        <v>1</v>
      </c>
      <c r="C30" s="28" t="s">
        <v>97</v>
      </c>
      <c r="D30" s="65" t="s">
        <v>253</v>
      </c>
      <c r="E30" s="65"/>
      <c r="F30" s="75" t="s">
        <v>275</v>
      </c>
      <c r="G30" s="75" t="s">
        <v>40</v>
      </c>
      <c r="H30" s="75" t="s">
        <v>3</v>
      </c>
      <c r="I30" s="67" t="s">
        <v>244</v>
      </c>
      <c r="J30" s="67">
        <v>13</v>
      </c>
      <c r="K30" s="67">
        <v>1</v>
      </c>
      <c r="L30" s="69">
        <v>49</v>
      </c>
      <c r="M30" s="69">
        <v>45</v>
      </c>
      <c r="N30" s="69">
        <f t="shared" si="0"/>
        <v>94</v>
      </c>
      <c r="O30" s="70">
        <f t="shared" si="1"/>
        <v>81</v>
      </c>
      <c r="P30" s="71"/>
      <c r="Q30" s="69"/>
      <c r="R30" s="69"/>
      <c r="S30" s="69"/>
      <c r="T30" s="16">
        <f t="shared" si="3"/>
        <v>2</v>
      </c>
      <c r="X30" s="18"/>
    </row>
    <row r="31" spans="1:24" s="16" customFormat="1" ht="14.25" customHeight="1">
      <c r="A31" s="20">
        <v>29</v>
      </c>
      <c r="B31" s="20">
        <v>1</v>
      </c>
      <c r="C31" s="28" t="s">
        <v>97</v>
      </c>
      <c r="D31" s="65" t="s">
        <v>261</v>
      </c>
      <c r="E31" s="65"/>
      <c r="F31" s="87" t="s">
        <v>56</v>
      </c>
      <c r="G31" s="87" t="s">
        <v>57</v>
      </c>
      <c r="H31" s="78" t="s">
        <v>249</v>
      </c>
      <c r="I31" s="67" t="s">
        <v>230</v>
      </c>
      <c r="J31" s="82">
        <v>25</v>
      </c>
      <c r="K31" s="67">
        <v>1</v>
      </c>
      <c r="L31" s="69">
        <v>51</v>
      </c>
      <c r="M31" s="69">
        <v>55</v>
      </c>
      <c r="N31" s="69">
        <f t="shared" si="0"/>
        <v>106</v>
      </c>
      <c r="O31" s="70">
        <f t="shared" si="1"/>
        <v>81</v>
      </c>
      <c r="P31" s="71"/>
      <c r="Q31" s="69"/>
      <c r="R31" s="69"/>
      <c r="S31" s="69"/>
      <c r="T31" s="16">
        <f t="shared" si="3"/>
        <v>2</v>
      </c>
      <c r="X31" s="17"/>
    </row>
    <row r="32" spans="1:24" ht="16.5" customHeight="1">
      <c r="A32" s="20">
        <v>30</v>
      </c>
      <c r="B32" s="20">
        <v>1</v>
      </c>
      <c r="C32" s="28" t="s">
        <v>97</v>
      </c>
      <c r="D32" s="77" t="s">
        <v>251</v>
      </c>
      <c r="E32" s="77"/>
      <c r="F32" s="72" t="s">
        <v>236</v>
      </c>
      <c r="G32" s="72" t="s">
        <v>159</v>
      </c>
      <c r="H32" s="78" t="s">
        <v>237</v>
      </c>
      <c r="I32" s="67" t="s">
        <v>230</v>
      </c>
      <c r="J32" s="79">
        <v>27</v>
      </c>
      <c r="K32" s="67">
        <v>3</v>
      </c>
      <c r="L32" s="69">
        <v>56</v>
      </c>
      <c r="M32" s="69">
        <v>52</v>
      </c>
      <c r="N32" s="69">
        <f t="shared" si="0"/>
        <v>108</v>
      </c>
      <c r="O32" s="70">
        <f t="shared" si="1"/>
        <v>81</v>
      </c>
      <c r="P32" s="71"/>
      <c r="Q32" s="69"/>
      <c r="R32" s="69"/>
      <c r="S32" s="69"/>
      <c r="T32" s="16">
        <f t="shared" si="3"/>
        <v>4</v>
      </c>
      <c r="X32" s="18"/>
    </row>
    <row r="33" spans="1:25" ht="15" customHeight="1">
      <c r="A33" s="20">
        <v>31</v>
      </c>
      <c r="B33" s="20">
        <v>1</v>
      </c>
      <c r="C33" s="28" t="s">
        <v>97</v>
      </c>
      <c r="D33" s="77" t="s">
        <v>253</v>
      </c>
      <c r="E33" s="77"/>
      <c r="F33" s="66" t="s">
        <v>275</v>
      </c>
      <c r="G33" s="66" t="s">
        <v>53</v>
      </c>
      <c r="H33" s="80" t="s">
        <v>3</v>
      </c>
      <c r="I33" s="67" t="s">
        <v>243</v>
      </c>
      <c r="J33" s="82">
        <v>29</v>
      </c>
      <c r="K33" s="67">
        <v>1</v>
      </c>
      <c r="L33" s="69">
        <v>55</v>
      </c>
      <c r="M33" s="69">
        <v>55</v>
      </c>
      <c r="N33" s="69">
        <f t="shared" si="0"/>
        <v>110</v>
      </c>
      <c r="O33" s="70">
        <f t="shared" si="1"/>
        <v>81</v>
      </c>
      <c r="P33" s="71"/>
      <c r="Q33" s="69"/>
      <c r="R33" s="69"/>
      <c r="S33" s="69"/>
      <c r="T33" s="16">
        <f t="shared" si="3"/>
        <v>2</v>
      </c>
      <c r="X33" s="18"/>
    </row>
    <row r="34" spans="1:25" ht="14.25" customHeight="1">
      <c r="A34" s="20">
        <v>32</v>
      </c>
      <c r="B34" s="20">
        <v>1</v>
      </c>
      <c r="C34" s="28" t="s">
        <v>151</v>
      </c>
      <c r="D34" s="77" t="s">
        <v>264</v>
      </c>
      <c r="E34" s="77"/>
      <c r="F34" s="72" t="s">
        <v>110</v>
      </c>
      <c r="G34" s="72" t="s">
        <v>111</v>
      </c>
      <c r="H34" s="72" t="s">
        <v>42</v>
      </c>
      <c r="I34" s="67" t="s">
        <v>230</v>
      </c>
      <c r="J34" s="79">
        <v>17</v>
      </c>
      <c r="K34" s="67">
        <v>1</v>
      </c>
      <c r="L34" s="69">
        <v>48</v>
      </c>
      <c r="M34" s="69">
        <v>51</v>
      </c>
      <c r="N34" s="69">
        <f t="shared" si="0"/>
        <v>99</v>
      </c>
      <c r="O34" s="70">
        <f t="shared" si="1"/>
        <v>82</v>
      </c>
      <c r="P34" s="71">
        <v>8</v>
      </c>
      <c r="Q34" s="69"/>
      <c r="R34" s="69"/>
      <c r="S34" s="69"/>
      <c r="T34" s="16">
        <f t="shared" si="3"/>
        <v>2</v>
      </c>
    </row>
    <row r="35" spans="1:25" ht="14.25">
      <c r="A35" s="20">
        <v>33</v>
      </c>
      <c r="B35" s="20">
        <v>1</v>
      </c>
      <c r="C35" s="28" t="s">
        <v>151</v>
      </c>
      <c r="D35" s="69" t="s">
        <v>263</v>
      </c>
      <c r="E35" s="69"/>
      <c r="F35" s="75" t="s">
        <v>156</v>
      </c>
      <c r="G35" s="75" t="s">
        <v>157</v>
      </c>
      <c r="H35" s="75" t="s">
        <v>271</v>
      </c>
      <c r="I35" s="67" t="s">
        <v>230</v>
      </c>
      <c r="J35" s="67">
        <v>21</v>
      </c>
      <c r="K35" s="67">
        <v>1</v>
      </c>
      <c r="L35" s="69">
        <v>46</v>
      </c>
      <c r="M35" s="69">
        <v>56</v>
      </c>
      <c r="N35" s="69">
        <f t="shared" si="0"/>
        <v>102</v>
      </c>
      <c r="O35" s="70">
        <f t="shared" si="1"/>
        <v>81</v>
      </c>
      <c r="P35" s="71"/>
      <c r="Q35" s="69"/>
      <c r="R35" s="69"/>
      <c r="S35" s="69"/>
      <c r="T35" s="16">
        <f t="shared" si="3"/>
        <v>2</v>
      </c>
      <c r="X35" s="18"/>
      <c r="Y35" s="18"/>
    </row>
    <row r="36" spans="1:25" ht="15" customHeight="1">
      <c r="A36" s="20">
        <v>34</v>
      </c>
      <c r="B36" s="20">
        <v>1</v>
      </c>
      <c r="C36" s="28" t="s">
        <v>151</v>
      </c>
      <c r="D36" s="77" t="s">
        <v>258</v>
      </c>
      <c r="E36" s="77"/>
      <c r="F36" s="72" t="s">
        <v>60</v>
      </c>
      <c r="G36" s="72" t="s">
        <v>51</v>
      </c>
      <c r="H36" s="72" t="s">
        <v>3</v>
      </c>
      <c r="I36" s="67" t="s">
        <v>244</v>
      </c>
      <c r="J36" s="73">
        <v>21</v>
      </c>
      <c r="K36" s="67">
        <v>21</v>
      </c>
      <c r="L36" s="69">
        <v>49</v>
      </c>
      <c r="M36" s="69">
        <v>54</v>
      </c>
      <c r="N36" s="69">
        <f t="shared" si="0"/>
        <v>103</v>
      </c>
      <c r="O36" s="70">
        <f t="shared" si="1"/>
        <v>82</v>
      </c>
      <c r="P36" s="71"/>
      <c r="Q36" s="69"/>
      <c r="R36" s="69"/>
      <c r="S36" s="69"/>
      <c r="T36" s="16">
        <f t="shared" si="3"/>
        <v>22</v>
      </c>
    </row>
    <row r="37" spans="1:25" ht="14.25">
      <c r="A37" s="20">
        <v>35</v>
      </c>
      <c r="B37" s="20">
        <v>1</v>
      </c>
      <c r="C37" s="28" t="s">
        <v>97</v>
      </c>
      <c r="D37" s="77" t="s">
        <v>259</v>
      </c>
      <c r="E37" s="77"/>
      <c r="F37" s="87" t="s">
        <v>134</v>
      </c>
      <c r="G37" s="87" t="s">
        <v>242</v>
      </c>
      <c r="H37" s="78" t="s">
        <v>68</v>
      </c>
      <c r="I37" s="67" t="s">
        <v>230</v>
      </c>
      <c r="J37" s="79">
        <v>27</v>
      </c>
      <c r="K37" s="67">
        <v>1</v>
      </c>
      <c r="L37" s="69">
        <v>55</v>
      </c>
      <c r="M37" s="69">
        <v>54</v>
      </c>
      <c r="N37" s="69">
        <f t="shared" si="0"/>
        <v>109</v>
      </c>
      <c r="O37" s="70">
        <f t="shared" si="1"/>
        <v>82</v>
      </c>
      <c r="P37" s="71"/>
      <c r="Q37" s="69"/>
      <c r="R37" s="69"/>
      <c r="S37" s="69"/>
      <c r="T37" s="16">
        <f t="shared" si="3"/>
        <v>2</v>
      </c>
    </row>
    <row r="38" spans="1:25" ht="14.25">
      <c r="A38" s="20">
        <v>36</v>
      </c>
      <c r="B38" s="20">
        <v>1</v>
      </c>
      <c r="C38" s="28" t="s">
        <v>151</v>
      </c>
      <c r="D38" s="77" t="s">
        <v>258</v>
      </c>
      <c r="E38" s="77"/>
      <c r="F38" s="72" t="s">
        <v>120</v>
      </c>
      <c r="G38" s="72" t="s">
        <v>64</v>
      </c>
      <c r="H38" s="78" t="s">
        <v>122</v>
      </c>
      <c r="I38" s="67" t="s">
        <v>230</v>
      </c>
      <c r="J38" s="82">
        <v>13</v>
      </c>
      <c r="K38" s="67">
        <v>2</v>
      </c>
      <c r="L38" s="69">
        <v>47</v>
      </c>
      <c r="M38" s="69">
        <v>49</v>
      </c>
      <c r="N38" s="69">
        <f t="shared" si="0"/>
        <v>96</v>
      </c>
      <c r="O38" s="70">
        <f t="shared" si="1"/>
        <v>83</v>
      </c>
      <c r="P38" s="71"/>
      <c r="Q38" s="69"/>
      <c r="R38" s="69"/>
      <c r="S38" s="69"/>
      <c r="T38" s="16">
        <f t="shared" si="3"/>
        <v>3</v>
      </c>
      <c r="X38" s="18"/>
    </row>
    <row r="39" spans="1:25" ht="14.25">
      <c r="A39" s="20">
        <v>37</v>
      </c>
      <c r="B39" s="20">
        <v>1</v>
      </c>
      <c r="C39" s="28" t="s">
        <v>151</v>
      </c>
      <c r="D39" s="65" t="s">
        <v>250</v>
      </c>
      <c r="E39" s="65"/>
      <c r="F39" s="75" t="s">
        <v>66</v>
      </c>
      <c r="G39" s="75" t="s">
        <v>67</v>
      </c>
      <c r="H39" s="75" t="s">
        <v>272</v>
      </c>
      <c r="I39" s="67" t="s">
        <v>230</v>
      </c>
      <c r="J39" s="67">
        <v>26</v>
      </c>
      <c r="K39" s="67">
        <v>1</v>
      </c>
      <c r="L39" s="69">
        <v>54</v>
      </c>
      <c r="M39" s="69">
        <v>56</v>
      </c>
      <c r="N39" s="69">
        <f t="shared" si="0"/>
        <v>110</v>
      </c>
      <c r="O39" s="70">
        <f t="shared" si="1"/>
        <v>84</v>
      </c>
      <c r="P39" s="71"/>
      <c r="Q39" s="69"/>
      <c r="R39" s="69"/>
      <c r="S39" s="69"/>
      <c r="T39" s="16">
        <f t="shared" si="3"/>
        <v>2</v>
      </c>
    </row>
    <row r="40" spans="1:25" ht="14.25">
      <c r="A40" s="20">
        <v>38</v>
      </c>
      <c r="B40" s="20">
        <v>1</v>
      </c>
      <c r="C40" s="28" t="s">
        <v>151</v>
      </c>
      <c r="D40" s="69" t="s">
        <v>256</v>
      </c>
      <c r="E40" s="69"/>
      <c r="F40" s="75" t="s">
        <v>107</v>
      </c>
      <c r="G40" s="75" t="s">
        <v>47</v>
      </c>
      <c r="H40" s="75" t="s">
        <v>3</v>
      </c>
      <c r="I40" s="67" t="s">
        <v>230</v>
      </c>
      <c r="J40" s="67">
        <v>36</v>
      </c>
      <c r="K40" s="67">
        <v>1</v>
      </c>
      <c r="L40" s="69">
        <v>60</v>
      </c>
      <c r="M40" s="69">
        <v>61</v>
      </c>
      <c r="N40" s="69">
        <f t="shared" si="0"/>
        <v>121</v>
      </c>
      <c r="O40" s="70">
        <f t="shared" si="1"/>
        <v>85</v>
      </c>
      <c r="P40" s="71"/>
      <c r="Q40" s="69"/>
      <c r="R40" s="69"/>
      <c r="S40" s="69"/>
      <c r="T40" s="16">
        <f t="shared" si="3"/>
        <v>2</v>
      </c>
    </row>
    <row r="41" spans="1:25" ht="14.25">
      <c r="A41" s="20">
        <v>39</v>
      </c>
      <c r="B41" s="20">
        <v>1</v>
      </c>
      <c r="C41" s="28" t="s">
        <v>97</v>
      </c>
      <c r="D41" s="77" t="s">
        <v>265</v>
      </c>
      <c r="E41" s="77"/>
      <c r="F41" s="80" t="s">
        <v>238</v>
      </c>
      <c r="G41" s="80" t="s">
        <v>239</v>
      </c>
      <c r="H41" s="80" t="s">
        <v>240</v>
      </c>
      <c r="I41" s="67" t="s">
        <v>230</v>
      </c>
      <c r="J41" s="82">
        <v>31</v>
      </c>
      <c r="K41" s="67">
        <v>1</v>
      </c>
      <c r="L41" s="69">
        <v>60</v>
      </c>
      <c r="M41" s="69">
        <v>57</v>
      </c>
      <c r="N41" s="69">
        <f t="shared" si="0"/>
        <v>117</v>
      </c>
      <c r="O41" s="70">
        <f t="shared" si="1"/>
        <v>86</v>
      </c>
      <c r="P41" s="71"/>
      <c r="Q41" s="69"/>
      <c r="R41" s="69"/>
      <c r="S41" s="69"/>
      <c r="T41" s="16">
        <f t="shared" si="3"/>
        <v>2</v>
      </c>
    </row>
    <row r="42" spans="1:25" ht="14.25">
      <c r="A42" s="20">
        <v>40</v>
      </c>
      <c r="B42" s="20">
        <v>1</v>
      </c>
      <c r="C42" s="28" t="s">
        <v>151</v>
      </c>
      <c r="D42" s="65" t="s">
        <v>266</v>
      </c>
      <c r="E42" s="65"/>
      <c r="F42" s="72" t="s">
        <v>69</v>
      </c>
      <c r="G42" s="72" t="s">
        <v>70</v>
      </c>
      <c r="H42" s="78" t="s">
        <v>83</v>
      </c>
      <c r="I42" s="67" t="s">
        <v>230</v>
      </c>
      <c r="J42" s="90">
        <v>18</v>
      </c>
      <c r="K42" s="67">
        <v>1</v>
      </c>
      <c r="L42" s="69">
        <v>53</v>
      </c>
      <c r="M42" s="69">
        <v>53</v>
      </c>
      <c r="N42" s="69">
        <f t="shared" si="0"/>
        <v>106</v>
      </c>
      <c r="O42" s="70">
        <f t="shared" si="1"/>
        <v>88</v>
      </c>
      <c r="P42" s="71"/>
      <c r="Q42" s="69"/>
      <c r="R42" s="69"/>
      <c r="S42" s="69"/>
      <c r="T42" s="16">
        <f t="shared" si="3"/>
        <v>2</v>
      </c>
      <c r="X42" s="46"/>
    </row>
    <row r="43" spans="1:25" ht="14.25">
      <c r="A43" s="20">
        <v>41</v>
      </c>
      <c r="B43" s="20">
        <v>1</v>
      </c>
      <c r="C43" s="28" t="s">
        <v>151</v>
      </c>
      <c r="D43" s="77" t="s">
        <v>262</v>
      </c>
      <c r="E43" s="77"/>
      <c r="F43" s="80" t="s">
        <v>121</v>
      </c>
      <c r="G43" s="80" t="s">
        <v>337</v>
      </c>
      <c r="H43" s="80" t="s">
        <v>42</v>
      </c>
      <c r="I43" s="67" t="s">
        <v>230</v>
      </c>
      <c r="J43" s="82">
        <v>29</v>
      </c>
      <c r="K43" s="67"/>
      <c r="L43" s="69">
        <v>58</v>
      </c>
      <c r="M43" s="69">
        <v>61</v>
      </c>
      <c r="N43" s="69">
        <f t="shared" si="0"/>
        <v>119</v>
      </c>
      <c r="O43" s="70">
        <f t="shared" si="1"/>
        <v>90</v>
      </c>
      <c r="P43" s="71"/>
      <c r="Q43" s="69"/>
      <c r="R43" s="69"/>
      <c r="S43" s="69"/>
      <c r="T43" s="16">
        <f t="shared" si="3"/>
        <v>1</v>
      </c>
      <c r="U43" s="16">
        <v>30</v>
      </c>
      <c r="X43" s="46">
        <v>20</v>
      </c>
      <c r="Y43" s="16" t="s">
        <v>147</v>
      </c>
    </row>
    <row r="44" spans="1:25" ht="14.25">
      <c r="A44" s="20">
        <v>42</v>
      </c>
      <c r="B44" s="20">
        <v>1</v>
      </c>
      <c r="C44" s="28" t="s">
        <v>151</v>
      </c>
      <c r="D44" s="77" t="s">
        <v>263</v>
      </c>
      <c r="E44" s="77"/>
      <c r="F44" s="89" t="s">
        <v>44</v>
      </c>
      <c r="G44" s="89" t="s">
        <v>45</v>
      </c>
      <c r="H44" s="89" t="s">
        <v>338</v>
      </c>
      <c r="I44" s="67" t="s">
        <v>243</v>
      </c>
      <c r="J44" s="67">
        <v>33</v>
      </c>
      <c r="K44" s="67"/>
      <c r="L44" s="69">
        <v>65</v>
      </c>
      <c r="M44" s="69">
        <v>61</v>
      </c>
      <c r="N44" s="69">
        <f t="shared" si="0"/>
        <v>126</v>
      </c>
      <c r="O44" s="70">
        <f t="shared" si="1"/>
        <v>93</v>
      </c>
      <c r="P44" s="71"/>
      <c r="Q44" s="69"/>
      <c r="R44" s="69"/>
      <c r="S44" s="69"/>
      <c r="T44" s="16">
        <f t="shared" si="3"/>
        <v>1</v>
      </c>
      <c r="U44" s="16">
        <v>35</v>
      </c>
    </row>
    <row r="45" spans="1:25" ht="14.25">
      <c r="A45" s="20"/>
      <c r="B45" s="20"/>
      <c r="C45" s="28"/>
      <c r="D45" s="25"/>
      <c r="E45" s="25"/>
      <c r="F45" s="8"/>
      <c r="G45" s="8"/>
      <c r="H45" s="9"/>
      <c r="I45" s="6"/>
      <c r="J45" s="13"/>
      <c r="K45" s="6"/>
      <c r="L45" s="16"/>
      <c r="M45" s="16"/>
      <c r="P45" s="17"/>
      <c r="X45" s="45"/>
    </row>
    <row r="46" spans="1:25" ht="14.25">
      <c r="A46" s="20"/>
      <c r="B46" s="20"/>
      <c r="C46" s="28"/>
      <c r="D46" s="25"/>
      <c r="E46" s="25"/>
      <c r="F46" s="11"/>
      <c r="G46" s="11"/>
      <c r="H46" s="8"/>
      <c r="I46" s="6"/>
      <c r="J46" s="42"/>
      <c r="K46" s="6"/>
      <c r="L46" s="16"/>
      <c r="M46" s="16"/>
      <c r="P46" s="17"/>
    </row>
    <row r="47" spans="1:25" ht="14.25">
      <c r="A47" s="20"/>
      <c r="B47" s="20"/>
      <c r="C47" s="28"/>
      <c r="D47" s="27"/>
      <c r="E47" s="27"/>
      <c r="F47" s="11"/>
      <c r="G47" s="11"/>
      <c r="H47" s="12"/>
      <c r="I47" s="6"/>
      <c r="J47" s="42"/>
      <c r="K47" s="6"/>
      <c r="L47" s="16"/>
      <c r="M47" s="16"/>
      <c r="P47" s="17"/>
    </row>
    <row r="48" spans="1:25" s="16" customFormat="1" ht="14.25">
      <c r="A48" s="18">
        <v>43</v>
      </c>
      <c r="B48" s="18"/>
      <c r="C48" s="29"/>
      <c r="D48" s="16" t="s">
        <v>250</v>
      </c>
      <c r="F48" s="18" t="s">
        <v>283</v>
      </c>
      <c r="G48" s="18" t="s">
        <v>284</v>
      </c>
      <c r="H48" s="18" t="s">
        <v>3</v>
      </c>
      <c r="I48" s="16" t="s">
        <v>312</v>
      </c>
      <c r="J48" s="6" t="s">
        <v>344</v>
      </c>
      <c r="L48" s="16">
        <v>56</v>
      </c>
      <c r="M48" s="16">
        <v>63</v>
      </c>
      <c r="N48" s="16">
        <f t="shared" ref="N48:N61" si="4">L48+M48</f>
        <v>119</v>
      </c>
      <c r="O48" s="18"/>
      <c r="P48" s="17"/>
      <c r="X48" s="17"/>
    </row>
    <row r="49" spans="1:24" s="16" customFormat="1" ht="14.25">
      <c r="A49" s="18">
        <v>44</v>
      </c>
      <c r="B49" s="18"/>
      <c r="C49" s="29"/>
      <c r="D49" s="16" t="s">
        <v>251</v>
      </c>
      <c r="F49" s="18" t="s">
        <v>208</v>
      </c>
      <c r="G49" s="18" t="s">
        <v>304</v>
      </c>
      <c r="H49" s="18" t="s">
        <v>309</v>
      </c>
      <c r="I49" s="16" t="s">
        <v>311</v>
      </c>
      <c r="J49" s="6" t="s">
        <v>344</v>
      </c>
      <c r="L49" s="16">
        <v>52</v>
      </c>
      <c r="M49" s="16">
        <v>53</v>
      </c>
      <c r="N49" s="16">
        <f t="shared" si="4"/>
        <v>105</v>
      </c>
      <c r="O49" s="18"/>
      <c r="P49" s="17"/>
      <c r="X49" s="17"/>
    </row>
    <row r="50" spans="1:24" s="16" customFormat="1" ht="14.25">
      <c r="A50" s="18">
        <v>45</v>
      </c>
      <c r="B50" s="18"/>
      <c r="C50" s="29"/>
      <c r="D50" s="16" t="s">
        <v>252</v>
      </c>
      <c r="F50" s="18" t="s">
        <v>226</v>
      </c>
      <c r="G50" s="18" t="s">
        <v>227</v>
      </c>
      <c r="H50" s="18" t="s">
        <v>3</v>
      </c>
      <c r="I50" s="16" t="s">
        <v>230</v>
      </c>
      <c r="J50" s="6" t="s">
        <v>344</v>
      </c>
      <c r="L50" s="16">
        <v>53</v>
      </c>
      <c r="M50" s="16">
        <v>55</v>
      </c>
      <c r="N50" s="16">
        <f t="shared" si="4"/>
        <v>108</v>
      </c>
      <c r="O50" s="18"/>
      <c r="P50" s="17"/>
      <c r="X50" s="17"/>
    </row>
    <row r="51" spans="1:24" s="16" customFormat="1">
      <c r="A51" s="18">
        <v>46</v>
      </c>
      <c r="B51" s="20"/>
      <c r="C51" s="28"/>
      <c r="D51" s="27" t="s">
        <v>252</v>
      </c>
      <c r="E51" s="27"/>
      <c r="F51" s="31" t="s">
        <v>221</v>
      </c>
      <c r="G51" s="31" t="s">
        <v>222</v>
      </c>
      <c r="H51" s="31" t="s">
        <v>3</v>
      </c>
      <c r="I51" s="6" t="s">
        <v>243</v>
      </c>
      <c r="J51" s="6" t="s">
        <v>234</v>
      </c>
      <c r="K51" s="32"/>
      <c r="L51" s="16">
        <v>47</v>
      </c>
      <c r="M51" s="16">
        <v>52</v>
      </c>
      <c r="N51" s="16">
        <f t="shared" si="4"/>
        <v>99</v>
      </c>
      <c r="O51" s="18"/>
      <c r="P51" s="17"/>
      <c r="X51" s="17"/>
    </row>
    <row r="52" spans="1:24" s="16" customFormat="1" ht="14.25">
      <c r="A52" s="18">
        <v>47</v>
      </c>
      <c r="B52" s="18"/>
      <c r="C52" s="29"/>
      <c r="D52" s="16" t="s">
        <v>253</v>
      </c>
      <c r="F52" s="18" t="s">
        <v>214</v>
      </c>
      <c r="G52" s="18" t="s">
        <v>215</v>
      </c>
      <c r="H52" s="18" t="s">
        <v>3</v>
      </c>
      <c r="I52" s="16" t="s">
        <v>230</v>
      </c>
      <c r="J52" s="16" t="s">
        <v>344</v>
      </c>
      <c r="L52" s="16">
        <v>59</v>
      </c>
      <c r="M52" s="16">
        <v>63</v>
      </c>
      <c r="N52" s="16">
        <f t="shared" si="4"/>
        <v>122</v>
      </c>
      <c r="O52" s="18"/>
      <c r="P52" s="17"/>
      <c r="X52" s="17"/>
    </row>
    <row r="53" spans="1:24" ht="14.25">
      <c r="A53" s="18">
        <v>48</v>
      </c>
      <c r="B53" s="20"/>
      <c r="C53" s="28"/>
      <c r="D53" s="27" t="s">
        <v>256</v>
      </c>
      <c r="E53" s="27"/>
      <c r="F53" s="58" t="s">
        <v>286</v>
      </c>
      <c r="G53" s="58" t="s">
        <v>287</v>
      </c>
      <c r="H53" s="8" t="s">
        <v>288</v>
      </c>
      <c r="I53" s="6" t="s">
        <v>243</v>
      </c>
      <c r="J53" s="13" t="s">
        <v>279</v>
      </c>
      <c r="K53" s="6"/>
      <c r="L53" s="16">
        <v>50</v>
      </c>
      <c r="M53" s="16">
        <v>59</v>
      </c>
      <c r="N53" s="16">
        <f t="shared" si="4"/>
        <v>109</v>
      </c>
      <c r="O53" s="63"/>
      <c r="P53" s="17"/>
    </row>
    <row r="54" spans="1:24" s="16" customFormat="1">
      <c r="A54" s="18">
        <v>49</v>
      </c>
      <c r="B54" s="20"/>
      <c r="C54" s="28"/>
      <c r="D54" s="25" t="s">
        <v>257</v>
      </c>
      <c r="E54" s="25"/>
      <c r="F54" s="11" t="s">
        <v>216</v>
      </c>
      <c r="G54" s="11" t="s">
        <v>217</v>
      </c>
      <c r="H54" s="11" t="s">
        <v>3</v>
      </c>
      <c r="I54" s="6" t="s">
        <v>243</v>
      </c>
      <c r="J54" s="6" t="s">
        <v>344</v>
      </c>
      <c r="K54" s="32"/>
      <c r="L54" s="16">
        <v>39</v>
      </c>
      <c r="M54" s="16">
        <v>50</v>
      </c>
      <c r="N54" s="16">
        <f t="shared" si="4"/>
        <v>89</v>
      </c>
      <c r="O54" s="18"/>
      <c r="P54" s="17">
        <v>9</v>
      </c>
      <c r="S54" s="17"/>
      <c r="X54" s="17"/>
    </row>
    <row r="55" spans="1:24" s="16" customFormat="1" ht="14.25">
      <c r="A55" s="18">
        <v>50</v>
      </c>
      <c r="B55" s="18"/>
      <c r="C55" s="29"/>
      <c r="D55" s="16" t="s">
        <v>258</v>
      </c>
      <c r="F55" s="18" t="s">
        <v>179</v>
      </c>
      <c r="G55" s="18" t="s">
        <v>285</v>
      </c>
      <c r="H55" s="18" t="s">
        <v>3</v>
      </c>
      <c r="I55" s="16" t="s">
        <v>243</v>
      </c>
      <c r="J55" s="6" t="s">
        <v>344</v>
      </c>
      <c r="L55" s="16">
        <v>63</v>
      </c>
      <c r="M55" s="16">
        <v>61</v>
      </c>
      <c r="N55" s="16">
        <f t="shared" si="4"/>
        <v>124</v>
      </c>
      <c r="O55" s="18"/>
      <c r="P55" s="17"/>
      <c r="X55" s="17"/>
    </row>
    <row r="56" spans="1:24" s="16" customFormat="1">
      <c r="A56" s="18">
        <v>51</v>
      </c>
      <c r="B56" s="20"/>
      <c r="C56" s="28"/>
      <c r="D56" s="25" t="s">
        <v>260</v>
      </c>
      <c r="E56" s="25"/>
      <c r="F56" s="8" t="s">
        <v>84</v>
      </c>
      <c r="G56" s="8" t="s">
        <v>85</v>
      </c>
      <c r="H56" s="9" t="s">
        <v>86</v>
      </c>
      <c r="I56" s="6" t="s">
        <v>230</v>
      </c>
      <c r="J56" s="13" t="s">
        <v>234</v>
      </c>
      <c r="K56" s="32"/>
      <c r="L56" s="16">
        <v>40</v>
      </c>
      <c r="M56" s="16">
        <v>38</v>
      </c>
      <c r="N56" s="16">
        <f t="shared" si="4"/>
        <v>78</v>
      </c>
      <c r="O56" s="18"/>
      <c r="P56" s="17"/>
      <c r="Q56" s="16">
        <v>14</v>
      </c>
      <c r="S56" s="16" t="s">
        <v>147</v>
      </c>
      <c r="X56" s="49" t="s">
        <v>302</v>
      </c>
    </row>
    <row r="57" spans="1:24" s="16" customFormat="1" ht="14.25">
      <c r="A57" s="18">
        <v>52</v>
      </c>
      <c r="B57" s="18"/>
      <c r="C57" s="29"/>
      <c r="D57" s="16" t="s">
        <v>260</v>
      </c>
      <c r="F57" s="18" t="s">
        <v>348</v>
      </c>
      <c r="G57" s="18" t="s">
        <v>349</v>
      </c>
      <c r="H57" s="18" t="s">
        <v>350</v>
      </c>
      <c r="I57" s="16" t="s">
        <v>351</v>
      </c>
      <c r="J57" s="16" t="s">
        <v>310</v>
      </c>
      <c r="L57" s="16">
        <v>59</v>
      </c>
      <c r="M57" s="16">
        <v>63</v>
      </c>
      <c r="N57" s="16">
        <f t="shared" si="4"/>
        <v>122</v>
      </c>
      <c r="O57" s="18"/>
      <c r="P57" s="17"/>
      <c r="X57" s="17"/>
    </row>
    <row r="58" spans="1:24" s="16" customFormat="1" ht="14.25">
      <c r="A58" s="18">
        <v>53</v>
      </c>
      <c r="B58" s="18"/>
      <c r="C58" s="28"/>
      <c r="D58" s="16" t="s">
        <v>261</v>
      </c>
      <c r="F58" s="31" t="s">
        <v>223</v>
      </c>
      <c r="G58" s="31" t="s">
        <v>224</v>
      </c>
      <c r="H58" s="31" t="s">
        <v>3</v>
      </c>
      <c r="I58" s="6" t="s">
        <v>230</v>
      </c>
      <c r="J58" s="6" t="s">
        <v>234</v>
      </c>
      <c r="L58" s="16">
        <v>56</v>
      </c>
      <c r="M58" s="16">
        <v>49</v>
      </c>
      <c r="N58" s="16">
        <f t="shared" si="4"/>
        <v>105</v>
      </c>
      <c r="O58" s="18"/>
      <c r="P58" s="17"/>
      <c r="X58" s="17"/>
    </row>
    <row r="59" spans="1:24" s="16" customFormat="1">
      <c r="A59" s="18">
        <v>54</v>
      </c>
      <c r="B59" s="18"/>
      <c r="C59" s="29"/>
      <c r="D59" s="16" t="s">
        <v>264</v>
      </c>
      <c r="F59" s="18" t="s">
        <v>352</v>
      </c>
      <c r="G59" s="18" t="s">
        <v>353</v>
      </c>
      <c r="H59" s="31" t="s">
        <v>3</v>
      </c>
      <c r="I59" s="16" t="s">
        <v>311</v>
      </c>
      <c r="J59" s="16" t="s">
        <v>354</v>
      </c>
      <c r="K59" s="32"/>
      <c r="L59" s="16">
        <v>57</v>
      </c>
      <c r="M59" s="16">
        <v>56</v>
      </c>
      <c r="N59" s="16">
        <f>L59+M59</f>
        <v>113</v>
      </c>
      <c r="O59" s="18"/>
      <c r="P59" s="17"/>
      <c r="Q59" s="16">
        <v>6</v>
      </c>
      <c r="X59" s="17"/>
    </row>
    <row r="60" spans="1:24" s="16" customFormat="1" ht="14.25">
      <c r="A60" s="18">
        <v>55</v>
      </c>
      <c r="B60" s="18"/>
      <c r="C60" s="29"/>
      <c r="D60" s="16" t="s">
        <v>265</v>
      </c>
      <c r="F60" s="18" t="s">
        <v>11</v>
      </c>
      <c r="G60" s="18" t="s">
        <v>213</v>
      </c>
      <c r="H60" s="18" t="s">
        <v>3</v>
      </c>
      <c r="I60" s="16" t="s">
        <v>230</v>
      </c>
      <c r="J60" s="6" t="s">
        <v>344</v>
      </c>
      <c r="L60" s="16">
        <v>40</v>
      </c>
      <c r="M60" s="16">
        <v>47</v>
      </c>
      <c r="N60" s="16">
        <f t="shared" si="4"/>
        <v>87</v>
      </c>
      <c r="O60" s="18"/>
      <c r="P60" s="17"/>
      <c r="X60" s="49"/>
    </row>
    <row r="61" spans="1:24" s="16" customFormat="1">
      <c r="A61" s="18">
        <v>56</v>
      </c>
      <c r="B61" s="18"/>
      <c r="C61" s="29"/>
      <c r="D61" s="16" t="s">
        <v>266</v>
      </c>
      <c r="F61" s="18" t="s">
        <v>355</v>
      </c>
      <c r="G61" s="18" t="s">
        <v>356</v>
      </c>
      <c r="H61" s="18" t="s">
        <v>357</v>
      </c>
      <c r="I61" s="16" t="s">
        <v>311</v>
      </c>
      <c r="J61" s="16" t="s">
        <v>310</v>
      </c>
      <c r="K61" s="32"/>
      <c r="L61" s="16">
        <v>56</v>
      </c>
      <c r="M61" s="16">
        <v>58</v>
      </c>
      <c r="N61" s="16">
        <f t="shared" si="4"/>
        <v>114</v>
      </c>
      <c r="O61" s="18"/>
      <c r="P61" s="17"/>
      <c r="X61" s="17"/>
    </row>
    <row r="62" spans="1:24" s="16" customFormat="1">
      <c r="A62" s="18"/>
      <c r="B62" s="18"/>
      <c r="C62" s="29"/>
      <c r="D62" s="18"/>
      <c r="E62" s="18"/>
      <c r="F62" s="18"/>
      <c r="G62" s="18"/>
      <c r="H62" s="18"/>
      <c r="K62" s="32"/>
      <c r="L62" s="18"/>
      <c r="M62" s="18"/>
      <c r="O62" s="18"/>
      <c r="P62" s="17"/>
      <c r="X62" s="17"/>
    </row>
    <row r="63" spans="1:24" s="16" customFormat="1">
      <c r="A63" s="18"/>
      <c r="B63" s="18"/>
      <c r="C63" s="29"/>
      <c r="D63" s="18"/>
      <c r="E63" s="18"/>
      <c r="F63" s="18"/>
      <c r="G63" s="18"/>
      <c r="H63" s="18"/>
      <c r="K63" s="32"/>
      <c r="L63" s="18"/>
      <c r="M63" s="18"/>
      <c r="O63" s="18"/>
      <c r="P63" s="17"/>
      <c r="X63" s="17"/>
    </row>
    <row r="64" spans="1:24" s="16" customFormat="1">
      <c r="A64" s="18"/>
      <c r="B64" s="18"/>
      <c r="C64" s="29"/>
      <c r="D64" s="18"/>
      <c r="E64" s="18"/>
      <c r="F64" s="18"/>
      <c r="G64" s="18"/>
      <c r="H64" s="18"/>
      <c r="K64" s="32"/>
      <c r="L64" s="18"/>
      <c r="M64" s="18"/>
      <c r="O64" s="18"/>
      <c r="P64" s="17"/>
      <c r="X64" s="17"/>
    </row>
    <row r="65" spans="1:24" s="16" customFormat="1">
      <c r="A65" s="18"/>
      <c r="B65" s="18"/>
      <c r="C65" s="29"/>
      <c r="D65" s="18"/>
      <c r="E65" s="18"/>
      <c r="F65" s="18"/>
      <c r="G65" s="18"/>
      <c r="H65" s="18"/>
      <c r="K65" s="32"/>
      <c r="L65" s="18"/>
      <c r="M65" s="18"/>
      <c r="O65" s="18"/>
      <c r="P65" s="17"/>
      <c r="X65" s="17"/>
    </row>
    <row r="66" spans="1:24" s="16" customFormat="1">
      <c r="A66" s="18"/>
      <c r="B66" s="18"/>
      <c r="C66" s="29"/>
      <c r="D66" s="18"/>
      <c r="E66" s="18"/>
      <c r="F66" s="18"/>
      <c r="G66" s="18"/>
      <c r="H66" s="18"/>
      <c r="K66" s="32"/>
      <c r="L66" s="18"/>
      <c r="M66" s="18"/>
      <c r="O66" s="18"/>
      <c r="P66" s="17"/>
      <c r="X66" s="17"/>
    </row>
    <row r="67" spans="1:24" s="16" customFormat="1">
      <c r="A67" s="18"/>
      <c r="B67" s="18"/>
      <c r="C67" s="29"/>
      <c r="D67" s="18"/>
      <c r="E67" s="18"/>
      <c r="F67" s="18"/>
      <c r="G67" s="18"/>
      <c r="H67" s="18"/>
      <c r="K67" s="32"/>
      <c r="L67" s="18"/>
      <c r="M67" s="18"/>
      <c r="O67" s="18"/>
      <c r="P67" s="17"/>
      <c r="X67" s="17"/>
    </row>
    <row r="68" spans="1:24" s="16" customFormat="1">
      <c r="A68" s="18"/>
      <c r="B68" s="18"/>
      <c r="C68" s="29"/>
      <c r="D68" s="18"/>
      <c r="E68" s="18"/>
      <c r="F68" s="18"/>
      <c r="G68" s="18"/>
      <c r="H68" s="18"/>
      <c r="K68" s="32"/>
      <c r="L68" s="18"/>
      <c r="M68" s="18"/>
      <c r="O68" s="18"/>
      <c r="P68" s="17"/>
      <c r="X68" s="17"/>
    </row>
    <row r="69" spans="1:24" s="16" customFormat="1">
      <c r="A69" s="18"/>
      <c r="B69" s="18"/>
      <c r="C69" s="29"/>
      <c r="D69" s="18"/>
      <c r="E69" s="18"/>
      <c r="F69" s="18"/>
      <c r="G69" s="18"/>
      <c r="H69" s="18"/>
      <c r="K69" s="32"/>
      <c r="L69" s="18"/>
      <c r="M69" s="18"/>
      <c r="O69" s="18"/>
      <c r="P69" s="17"/>
      <c r="X69" s="17"/>
    </row>
    <row r="70" spans="1:24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O70" s="18"/>
      <c r="P70" s="17"/>
      <c r="X70" s="17"/>
    </row>
    <row r="71" spans="1:24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O71" s="18"/>
      <c r="P71" s="17"/>
      <c r="X71" s="17"/>
    </row>
    <row r="72" spans="1:24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O72" s="18"/>
      <c r="P72" s="17"/>
      <c r="X72" s="17"/>
    </row>
    <row r="73" spans="1:24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O73" s="18"/>
      <c r="P73" s="17"/>
      <c r="X73" s="17"/>
    </row>
    <row r="74" spans="1:24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O74" s="18"/>
      <c r="P74" s="17"/>
      <c r="X74" s="17"/>
    </row>
    <row r="75" spans="1:24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O75" s="18"/>
      <c r="P75" s="17"/>
      <c r="X75" s="17"/>
    </row>
    <row r="76" spans="1:24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O76" s="18"/>
      <c r="P76" s="17"/>
      <c r="X76" s="17"/>
    </row>
    <row r="77" spans="1:24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O77" s="18"/>
      <c r="P77" s="17"/>
      <c r="X77" s="17"/>
    </row>
    <row r="78" spans="1:24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O78" s="18"/>
      <c r="P78" s="17"/>
      <c r="X78" s="17"/>
    </row>
    <row r="79" spans="1:24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O79" s="18"/>
      <c r="P79" s="17"/>
      <c r="X79" s="17"/>
    </row>
    <row r="80" spans="1:24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O80" s="18"/>
      <c r="P80" s="17"/>
      <c r="X80" s="17"/>
    </row>
    <row r="81" spans="1:24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O81" s="18"/>
      <c r="P81" s="17"/>
      <c r="X81" s="17"/>
    </row>
    <row r="82" spans="1:24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O82" s="18"/>
      <c r="P82" s="17"/>
      <c r="X82" s="17"/>
    </row>
    <row r="83" spans="1:24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O83" s="18"/>
      <c r="P83" s="17"/>
      <c r="X83" s="17"/>
    </row>
    <row r="84" spans="1:24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O84" s="18"/>
      <c r="P84" s="17"/>
      <c r="X84" s="17"/>
    </row>
    <row r="85" spans="1:24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O85" s="18"/>
      <c r="P85" s="17"/>
      <c r="X85" s="17"/>
    </row>
    <row r="86" spans="1:24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O86" s="18"/>
      <c r="P86" s="17"/>
      <c r="X86" s="17"/>
    </row>
    <row r="87" spans="1:24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O87" s="18"/>
      <c r="P87" s="17"/>
      <c r="X87" s="17"/>
    </row>
    <row r="88" spans="1:24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O88" s="18"/>
      <c r="P88" s="17"/>
      <c r="X88" s="17"/>
    </row>
    <row r="89" spans="1:24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O89" s="18"/>
      <c r="P89" s="17"/>
      <c r="X89" s="17"/>
    </row>
    <row r="90" spans="1:24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O90" s="18"/>
      <c r="P90" s="17"/>
      <c r="X90" s="17"/>
    </row>
    <row r="91" spans="1:24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O91" s="18"/>
      <c r="P91" s="17"/>
      <c r="X91" s="17"/>
    </row>
    <row r="92" spans="1:24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O92" s="18"/>
      <c r="P92" s="17"/>
      <c r="X92" s="17"/>
    </row>
    <row r="93" spans="1:24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O93" s="18"/>
      <c r="P93" s="17"/>
      <c r="X93" s="17"/>
    </row>
    <row r="94" spans="1:24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O94" s="18"/>
      <c r="P94" s="17"/>
      <c r="X94" s="17"/>
    </row>
    <row r="95" spans="1:24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O95" s="18"/>
      <c r="P95" s="17"/>
      <c r="X95" s="17"/>
    </row>
    <row r="96" spans="1:24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O96" s="18"/>
      <c r="P96" s="17"/>
      <c r="X96" s="17"/>
    </row>
    <row r="97" spans="1:24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O97" s="18"/>
      <c r="P97" s="17"/>
      <c r="X97" s="17"/>
    </row>
    <row r="98" spans="1:24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O98" s="18"/>
      <c r="P98" s="17"/>
      <c r="X98" s="17"/>
    </row>
    <row r="99" spans="1:24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O99" s="18"/>
      <c r="P99" s="17"/>
      <c r="X99" s="17"/>
    </row>
    <row r="100" spans="1:24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O100" s="18"/>
      <c r="P100" s="17"/>
      <c r="X100" s="17"/>
    </row>
    <row r="101" spans="1:24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O101" s="18"/>
      <c r="P101" s="17"/>
      <c r="X101" s="17"/>
    </row>
    <row r="102" spans="1:24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O102" s="18"/>
      <c r="P102" s="17"/>
      <c r="X102" s="17"/>
    </row>
    <row r="103" spans="1:24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O103" s="18"/>
      <c r="P103" s="17"/>
      <c r="X103" s="17"/>
    </row>
    <row r="104" spans="1:24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O104" s="18"/>
      <c r="P104" s="17"/>
      <c r="X104" s="17"/>
    </row>
    <row r="105" spans="1:24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O105" s="18"/>
      <c r="P105" s="17"/>
      <c r="X105" s="17"/>
    </row>
    <row r="106" spans="1:24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O106" s="18"/>
      <c r="P106" s="17"/>
      <c r="X106" s="17"/>
    </row>
    <row r="107" spans="1:24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O107" s="18"/>
      <c r="P107" s="17"/>
      <c r="X107" s="17"/>
    </row>
    <row r="108" spans="1:24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O108" s="18"/>
      <c r="P108" s="17"/>
      <c r="X108" s="17"/>
    </row>
    <row r="109" spans="1:24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O109" s="18"/>
      <c r="P109" s="17"/>
      <c r="X109" s="17"/>
    </row>
    <row r="110" spans="1:24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O110" s="18"/>
      <c r="P110" s="17"/>
      <c r="X110" s="17"/>
    </row>
    <row r="111" spans="1:24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O111" s="18"/>
      <c r="P111" s="17"/>
      <c r="X111" s="17"/>
    </row>
    <row r="112" spans="1:24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O112" s="18"/>
      <c r="P112" s="17"/>
      <c r="X112" s="17"/>
    </row>
    <row r="113" spans="1:24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O113" s="18"/>
      <c r="P113" s="17"/>
      <c r="X113" s="17"/>
    </row>
    <row r="114" spans="1:24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O114" s="18"/>
      <c r="P114" s="17"/>
      <c r="X114" s="17"/>
    </row>
    <row r="115" spans="1:24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O115" s="18"/>
      <c r="P115" s="17"/>
      <c r="X115" s="17"/>
    </row>
    <row r="116" spans="1:24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O116" s="18"/>
      <c r="P116" s="17"/>
      <c r="X116" s="17"/>
    </row>
    <row r="117" spans="1:24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O117" s="18"/>
      <c r="P117" s="17"/>
      <c r="X117" s="17"/>
    </row>
    <row r="118" spans="1:24" s="16" customFormat="1">
      <c r="A118" s="18"/>
      <c r="B118" s="18"/>
      <c r="C118" s="29"/>
      <c r="D118" s="18"/>
      <c r="E118" s="18"/>
      <c r="F118" s="18"/>
      <c r="G118" s="18"/>
      <c r="H118" s="18"/>
      <c r="K118" s="32"/>
      <c r="L118" s="18"/>
      <c r="M118" s="18"/>
      <c r="O118" s="18"/>
      <c r="P118" s="17"/>
      <c r="X118" s="17"/>
    </row>
    <row r="119" spans="1:24" s="16" customFormat="1">
      <c r="A119" s="18"/>
      <c r="B119" s="18"/>
      <c r="C119" s="29"/>
      <c r="D119" s="18"/>
      <c r="E119" s="18"/>
      <c r="F119" s="18"/>
      <c r="G119" s="18"/>
      <c r="H119" s="18"/>
      <c r="K119" s="32"/>
      <c r="L119" s="18"/>
      <c r="M119" s="18"/>
      <c r="O119" s="18"/>
      <c r="P119" s="17"/>
      <c r="X119" s="17"/>
    </row>
    <row r="120" spans="1:24" s="16" customFormat="1">
      <c r="A120" s="18"/>
      <c r="B120" s="18"/>
      <c r="C120" s="29"/>
      <c r="D120" s="18"/>
      <c r="E120" s="18"/>
      <c r="F120" s="18"/>
      <c r="G120" s="18"/>
      <c r="H120" s="18"/>
      <c r="K120" s="32"/>
      <c r="L120" s="18"/>
      <c r="M120" s="18"/>
      <c r="O120" s="18"/>
      <c r="P120" s="17"/>
      <c r="X120" s="17"/>
    </row>
    <row r="121" spans="1:24" s="16" customFormat="1">
      <c r="A121" s="18"/>
      <c r="B121" s="18"/>
      <c r="C121" s="29"/>
      <c r="D121" s="18"/>
      <c r="E121" s="18"/>
      <c r="F121" s="18"/>
      <c r="G121" s="18"/>
      <c r="H121" s="18"/>
      <c r="K121" s="32"/>
      <c r="L121" s="18"/>
      <c r="M121" s="18"/>
      <c r="O121" s="18"/>
      <c r="P121" s="17"/>
      <c r="X121" s="17"/>
    </row>
    <row r="122" spans="1:24" s="16" customFormat="1">
      <c r="A122" s="18"/>
      <c r="B122" s="18"/>
      <c r="C122" s="29"/>
      <c r="D122" s="18"/>
      <c r="E122" s="18"/>
      <c r="F122" s="18"/>
      <c r="G122" s="18"/>
      <c r="H122" s="18"/>
      <c r="K122" s="32"/>
      <c r="L122" s="18"/>
      <c r="M122" s="18"/>
      <c r="O122" s="18"/>
      <c r="P122" s="17"/>
      <c r="X122" s="17"/>
    </row>
  </sheetData>
  <sortState xmlns:xlrd2="http://schemas.microsoft.com/office/spreadsheetml/2017/richdata2" ref="D3:S44">
    <sortCondition ref="O3:O44"/>
    <sortCondition ref="J3:J44"/>
    <sortCondition ref="E3:E44"/>
  </sortState>
  <phoneticPr fontId="60"/>
  <dataValidations count="1">
    <dataValidation type="list" allowBlank="1" showInputMessage="1" showErrorMessage="1" sqref="C3:C57" xr:uid="{3AFAAB73-9676-418A-96E6-3CFE5E6CAD73}">
      <formula1>"会員,NEW-1,NEW-2,GUEST"</formula1>
    </dataValidation>
  </dataValidations>
  <printOptions gridLines="1"/>
  <pageMargins left="0.25" right="0.25" top="0.75" bottom="0.75" header="0.3" footer="0.3"/>
  <pageSetup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30B1-72DC-4D86-8A49-A349D4AE73E0}">
  <sheetPr>
    <pageSetUpPr fitToPage="1"/>
  </sheetPr>
  <dimension ref="A1:AG129"/>
  <sheetViews>
    <sheetView zoomScale="90" zoomScaleNormal="90" workbookViewId="0">
      <pane xSplit="7" ySplit="2" topLeftCell="I15" activePane="bottomRight" state="frozen"/>
      <selection pane="topRight" activeCell="F1" sqref="F1"/>
      <selection pane="bottomLeft" activeCell="A4" sqref="A4"/>
      <selection pane="bottomRight" activeCell="B8" sqref="B8:B16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7.625" style="16" customWidth="1"/>
    <col min="11" max="11" width="7.625" style="32" customWidth="1"/>
    <col min="12" max="13" width="7.625" style="18" customWidth="1"/>
    <col min="14" max="15" width="8.125" style="16" customWidth="1"/>
    <col min="16" max="16" width="5.375" style="18" bestFit="1" customWidth="1"/>
    <col min="17" max="17" width="10.375" style="18" bestFit="1" customWidth="1"/>
    <col min="18" max="18" width="8.5" style="16" bestFit="1" customWidth="1"/>
    <col min="19" max="19" width="11.875" style="16" customWidth="1"/>
    <col min="20" max="20" width="15" style="16" bestFit="1" customWidth="1"/>
    <col min="21" max="21" width="8.875" style="16" customWidth="1"/>
    <col min="22" max="22" width="9.125" style="16"/>
    <col min="23" max="23" width="6.125" style="16" customWidth="1"/>
    <col min="24" max="24" width="33.5" style="17" customWidth="1"/>
    <col min="25" max="25" width="10.5" style="16" customWidth="1"/>
    <col min="26" max="26" width="62.5" style="18" customWidth="1"/>
    <col min="27" max="28" width="24.875" style="18" customWidth="1"/>
    <col min="29" max="16384" width="9.125" style="18"/>
  </cols>
  <sheetData>
    <row r="1" spans="1:33" ht="18.75" thickBot="1">
      <c r="A1" s="50" t="s">
        <v>371</v>
      </c>
      <c r="B1" s="50"/>
      <c r="C1" s="30"/>
      <c r="D1" s="21"/>
      <c r="E1" s="21"/>
      <c r="F1" s="21"/>
      <c r="G1" s="21"/>
    </row>
    <row r="2" spans="1:33" ht="32.25" customHeight="1" thickBo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370</v>
      </c>
      <c r="P2" s="22" t="s">
        <v>38</v>
      </c>
      <c r="Q2" s="15" t="s">
        <v>162</v>
      </c>
      <c r="R2" s="15" t="s">
        <v>99</v>
      </c>
      <c r="S2" s="15" t="s">
        <v>100</v>
      </c>
      <c r="T2" s="15" t="s">
        <v>98</v>
      </c>
      <c r="U2" s="44" t="s">
        <v>155</v>
      </c>
      <c r="V2" s="64" t="s">
        <v>332</v>
      </c>
      <c r="W2" s="64"/>
      <c r="X2" s="105" t="s">
        <v>423</v>
      </c>
      <c r="Y2" s="106" t="s">
        <v>424</v>
      </c>
      <c r="Z2" s="106" t="s">
        <v>441</v>
      </c>
      <c r="AA2" s="336" t="s">
        <v>442</v>
      </c>
      <c r="AB2" s="337"/>
      <c r="AC2" s="106" t="s">
        <v>443</v>
      </c>
      <c r="AD2" s="106" t="s">
        <v>444</v>
      </c>
      <c r="AE2" s="106" t="s">
        <v>22</v>
      </c>
      <c r="AF2" s="106" t="s">
        <v>445</v>
      </c>
      <c r="AG2" s="107" t="s">
        <v>446</v>
      </c>
    </row>
    <row r="3" spans="1:33" ht="21" customHeight="1" thickTop="1">
      <c r="A3" s="20">
        <v>1</v>
      </c>
      <c r="B3" s="20">
        <v>21</v>
      </c>
      <c r="C3" s="28" t="s">
        <v>97</v>
      </c>
      <c r="D3" s="65" t="s">
        <v>385</v>
      </c>
      <c r="E3" s="65"/>
      <c r="F3" s="145" t="s">
        <v>339</v>
      </c>
      <c r="G3" s="145" t="s">
        <v>169</v>
      </c>
      <c r="H3" s="92" t="s">
        <v>170</v>
      </c>
      <c r="I3" s="67" t="s">
        <v>243</v>
      </c>
      <c r="J3" s="140">
        <v>36</v>
      </c>
      <c r="K3" s="67">
        <v>7</v>
      </c>
      <c r="L3" s="69">
        <v>55</v>
      </c>
      <c r="M3" s="69">
        <v>51</v>
      </c>
      <c r="N3" s="69">
        <f t="shared" ref="N3:N34" si="0">L3+M3</f>
        <v>106</v>
      </c>
      <c r="O3" s="69">
        <f t="shared" ref="O3:O34" si="1">J3</f>
        <v>36</v>
      </c>
      <c r="P3" s="91">
        <f t="shared" ref="P3:P34" si="2">N3-O3</f>
        <v>70</v>
      </c>
      <c r="Q3" s="71"/>
      <c r="R3" s="69"/>
      <c r="S3" s="69" t="s">
        <v>481</v>
      </c>
      <c r="T3" s="69"/>
      <c r="U3" s="16">
        <f>B3+K3</f>
        <v>28</v>
      </c>
      <c r="V3" s="104">
        <f>(J3-(72-P3)/2)*0.8</f>
        <v>28</v>
      </c>
      <c r="W3" s="63"/>
      <c r="X3" s="108" t="s">
        <v>474</v>
      </c>
      <c r="Y3" s="109">
        <v>50</v>
      </c>
      <c r="Z3" s="110" t="s">
        <v>289</v>
      </c>
      <c r="AA3" s="139" t="str">
        <f t="shared" ref="AA3:AA14" si="3">F3</f>
        <v>Ishikawa</v>
      </c>
      <c r="AB3" s="139" t="str">
        <f t="shared" ref="AB3:AB14" si="4">G3</f>
        <v>Yoko</v>
      </c>
      <c r="AC3" s="130">
        <f>L3</f>
        <v>55</v>
      </c>
      <c r="AD3" s="131">
        <f>M3</f>
        <v>51</v>
      </c>
      <c r="AE3" s="131">
        <f>N3</f>
        <v>106</v>
      </c>
      <c r="AF3" s="131">
        <f>O3</f>
        <v>36</v>
      </c>
      <c r="AG3" s="132">
        <f>P3</f>
        <v>70</v>
      </c>
    </row>
    <row r="4" spans="1:33" ht="21" customHeight="1">
      <c r="A4" s="20">
        <v>2</v>
      </c>
      <c r="B4" s="20">
        <v>18</v>
      </c>
      <c r="C4" s="28" t="s">
        <v>97</v>
      </c>
      <c r="D4" s="65" t="s">
        <v>373</v>
      </c>
      <c r="E4" s="65"/>
      <c r="F4" s="66" t="s">
        <v>77</v>
      </c>
      <c r="G4" s="66" t="s">
        <v>235</v>
      </c>
      <c r="H4" s="84" t="s">
        <v>125</v>
      </c>
      <c r="I4" s="67" t="s">
        <v>230</v>
      </c>
      <c r="J4" s="67">
        <v>12</v>
      </c>
      <c r="K4" s="67">
        <v>19</v>
      </c>
      <c r="L4" s="69">
        <v>44</v>
      </c>
      <c r="M4" s="69">
        <v>39</v>
      </c>
      <c r="N4" s="69">
        <f t="shared" si="0"/>
        <v>83</v>
      </c>
      <c r="O4" s="69">
        <f t="shared" si="1"/>
        <v>12</v>
      </c>
      <c r="P4" s="91">
        <f t="shared" si="2"/>
        <v>71</v>
      </c>
      <c r="Q4" s="92"/>
      <c r="R4" s="69"/>
      <c r="S4" s="69"/>
      <c r="T4" s="69"/>
      <c r="U4" s="16">
        <f t="shared" ref="U4:U52" si="5">B4+K4</f>
        <v>37</v>
      </c>
      <c r="V4" s="104">
        <f>(J4-(72-P4)/2)*0.9</f>
        <v>10.35</v>
      </c>
      <c r="W4" s="63"/>
      <c r="X4" s="111" t="s">
        <v>425</v>
      </c>
      <c r="Y4" s="112"/>
      <c r="Z4" s="113" t="s">
        <v>447</v>
      </c>
      <c r="AA4" s="126" t="str">
        <f t="shared" si="3"/>
        <v>Oi</v>
      </c>
      <c r="AB4" s="126" t="str">
        <f t="shared" si="4"/>
        <v>Matt</v>
      </c>
      <c r="AC4" s="130">
        <f t="shared" ref="AC4:AC7" si="6">L4</f>
        <v>44</v>
      </c>
      <c r="AD4" s="131">
        <f t="shared" ref="AD4:AD7" si="7">M4</f>
        <v>39</v>
      </c>
      <c r="AE4" s="131">
        <f t="shared" ref="AE4:AE7" si="8">N4</f>
        <v>83</v>
      </c>
      <c r="AF4" s="131">
        <f t="shared" ref="AF4:AF7" si="9">O4</f>
        <v>12</v>
      </c>
      <c r="AG4" s="132">
        <f t="shared" ref="AG4:AG7" si="10">P4</f>
        <v>71</v>
      </c>
    </row>
    <row r="5" spans="1:33" ht="21" customHeight="1">
      <c r="A5" s="20">
        <v>3</v>
      </c>
      <c r="B5" s="20">
        <v>15</v>
      </c>
      <c r="C5" s="28" t="s">
        <v>97</v>
      </c>
      <c r="D5" s="77" t="s">
        <v>375</v>
      </c>
      <c r="E5" s="77"/>
      <c r="F5" s="89" t="s">
        <v>231</v>
      </c>
      <c r="G5" s="89" t="s">
        <v>232</v>
      </c>
      <c r="H5" s="142" t="s">
        <v>233</v>
      </c>
      <c r="I5" s="67" t="s">
        <v>230</v>
      </c>
      <c r="J5" s="140">
        <v>22</v>
      </c>
      <c r="K5" s="67">
        <v>11</v>
      </c>
      <c r="L5" s="69">
        <v>46</v>
      </c>
      <c r="M5" s="69">
        <v>47</v>
      </c>
      <c r="N5" s="69">
        <f t="shared" si="0"/>
        <v>93</v>
      </c>
      <c r="O5" s="69">
        <f t="shared" si="1"/>
        <v>22</v>
      </c>
      <c r="P5" s="91">
        <f t="shared" si="2"/>
        <v>71</v>
      </c>
      <c r="Q5" s="71"/>
      <c r="R5" s="69"/>
      <c r="S5" s="69"/>
      <c r="T5" s="69"/>
      <c r="U5" s="16">
        <f t="shared" si="5"/>
        <v>26</v>
      </c>
      <c r="V5" s="104">
        <f>(J5-(72-P5)/2)*0.95</f>
        <v>20.425000000000001</v>
      </c>
      <c r="W5" s="63"/>
      <c r="X5" s="111" t="s">
        <v>426</v>
      </c>
      <c r="Y5" s="112"/>
      <c r="Z5" s="113" t="s">
        <v>448</v>
      </c>
      <c r="AA5" s="126" t="str">
        <f t="shared" si="3"/>
        <v>Shinozuka</v>
      </c>
      <c r="AB5" s="126" t="str">
        <f t="shared" si="4"/>
        <v>Kevin</v>
      </c>
      <c r="AC5" s="130">
        <f t="shared" si="6"/>
        <v>46</v>
      </c>
      <c r="AD5" s="131">
        <f t="shared" si="7"/>
        <v>47</v>
      </c>
      <c r="AE5" s="131">
        <f t="shared" si="8"/>
        <v>93</v>
      </c>
      <c r="AF5" s="131">
        <f t="shared" si="9"/>
        <v>22</v>
      </c>
      <c r="AG5" s="132">
        <f t="shared" si="10"/>
        <v>71</v>
      </c>
    </row>
    <row r="6" spans="1:33" ht="21" customHeight="1">
      <c r="A6" s="20">
        <v>4</v>
      </c>
      <c r="B6" s="20">
        <v>12</v>
      </c>
      <c r="C6" s="28" t="s">
        <v>97</v>
      </c>
      <c r="D6" s="77" t="s">
        <v>394</v>
      </c>
      <c r="E6" s="77"/>
      <c r="F6" s="89" t="s">
        <v>214</v>
      </c>
      <c r="G6" s="89" t="s">
        <v>215</v>
      </c>
      <c r="H6" s="89" t="s">
        <v>3</v>
      </c>
      <c r="I6" s="67" t="s">
        <v>230</v>
      </c>
      <c r="J6" s="140">
        <v>33</v>
      </c>
      <c r="K6" s="67">
        <v>2</v>
      </c>
      <c r="L6" s="69">
        <v>49</v>
      </c>
      <c r="M6" s="69">
        <v>55</v>
      </c>
      <c r="N6" s="69">
        <f t="shared" si="0"/>
        <v>104</v>
      </c>
      <c r="O6" s="69">
        <f t="shared" si="1"/>
        <v>33</v>
      </c>
      <c r="P6" s="91">
        <f t="shared" si="2"/>
        <v>71</v>
      </c>
      <c r="Q6" s="71"/>
      <c r="R6" s="69"/>
      <c r="S6" s="69"/>
      <c r="T6" s="69"/>
      <c r="U6" s="16">
        <f t="shared" si="5"/>
        <v>14</v>
      </c>
      <c r="X6" s="111" t="s">
        <v>427</v>
      </c>
      <c r="Y6" s="112"/>
      <c r="Z6" s="113" t="s">
        <v>449</v>
      </c>
      <c r="AA6" s="126" t="str">
        <f t="shared" si="3"/>
        <v>Matsui</v>
      </c>
      <c r="AB6" s="126" t="str">
        <f t="shared" si="4"/>
        <v>Tsunekazu</v>
      </c>
      <c r="AC6" s="130">
        <f t="shared" si="6"/>
        <v>49</v>
      </c>
      <c r="AD6" s="131">
        <f t="shared" si="7"/>
        <v>55</v>
      </c>
      <c r="AE6" s="131">
        <f t="shared" si="8"/>
        <v>104</v>
      </c>
      <c r="AF6" s="131">
        <f t="shared" si="9"/>
        <v>33</v>
      </c>
      <c r="AG6" s="132">
        <f t="shared" si="10"/>
        <v>71</v>
      </c>
    </row>
    <row r="7" spans="1:33" ht="21" customHeight="1" thickBot="1">
      <c r="A7" s="20">
        <v>5</v>
      </c>
      <c r="B7" s="20">
        <v>11</v>
      </c>
      <c r="C7" s="28" t="s">
        <v>97</v>
      </c>
      <c r="D7" s="65" t="s">
        <v>374</v>
      </c>
      <c r="E7" s="65"/>
      <c r="F7" s="66" t="s">
        <v>112</v>
      </c>
      <c r="G7" s="66" t="s">
        <v>113</v>
      </c>
      <c r="H7" s="66" t="s">
        <v>3</v>
      </c>
      <c r="I7" s="67" t="s">
        <v>244</v>
      </c>
      <c r="J7" s="140">
        <v>26</v>
      </c>
      <c r="K7" s="67">
        <v>13</v>
      </c>
      <c r="L7" s="69">
        <v>49</v>
      </c>
      <c r="M7" s="69">
        <v>49</v>
      </c>
      <c r="N7" s="69">
        <f t="shared" si="0"/>
        <v>98</v>
      </c>
      <c r="O7" s="69">
        <f t="shared" si="1"/>
        <v>26</v>
      </c>
      <c r="P7" s="91">
        <f t="shared" si="2"/>
        <v>72</v>
      </c>
      <c r="Q7" s="71">
        <v>6</v>
      </c>
      <c r="R7" s="69">
        <v>6</v>
      </c>
      <c r="S7" s="69"/>
      <c r="T7" s="69"/>
      <c r="U7" s="16">
        <f t="shared" si="5"/>
        <v>24</v>
      </c>
      <c r="X7" s="111" t="s">
        <v>428</v>
      </c>
      <c r="Y7" s="112"/>
      <c r="Z7" s="113" t="s">
        <v>450</v>
      </c>
      <c r="AA7" s="126" t="str">
        <f t="shared" si="3"/>
        <v>Akutagawa</v>
      </c>
      <c r="AB7" s="126" t="str">
        <f t="shared" si="4"/>
        <v>Hiroshi</v>
      </c>
      <c r="AC7" s="133">
        <f t="shared" si="6"/>
        <v>49</v>
      </c>
      <c r="AD7" s="133">
        <f t="shared" si="7"/>
        <v>49</v>
      </c>
      <c r="AE7" s="133">
        <f t="shared" si="8"/>
        <v>98</v>
      </c>
      <c r="AF7" s="133">
        <f t="shared" si="9"/>
        <v>26</v>
      </c>
      <c r="AG7" s="134">
        <f t="shared" si="10"/>
        <v>72</v>
      </c>
    </row>
    <row r="8" spans="1:33" ht="21" customHeight="1">
      <c r="A8" s="20">
        <v>6</v>
      </c>
      <c r="B8" s="20">
        <v>10</v>
      </c>
      <c r="C8" s="28" t="s">
        <v>97</v>
      </c>
      <c r="D8" s="65" t="s">
        <v>391</v>
      </c>
      <c r="E8" s="65"/>
      <c r="F8" s="66" t="s">
        <v>389</v>
      </c>
      <c r="G8" s="66" t="s">
        <v>67</v>
      </c>
      <c r="H8" s="66" t="s">
        <v>390</v>
      </c>
      <c r="I8" s="67" t="s">
        <v>230</v>
      </c>
      <c r="J8" s="67">
        <v>27</v>
      </c>
      <c r="K8" s="67">
        <v>9</v>
      </c>
      <c r="L8" s="69">
        <v>53</v>
      </c>
      <c r="M8" s="69">
        <v>46</v>
      </c>
      <c r="N8" s="69">
        <f t="shared" si="0"/>
        <v>99</v>
      </c>
      <c r="O8" s="69">
        <f t="shared" si="1"/>
        <v>27</v>
      </c>
      <c r="P8" s="91">
        <f t="shared" si="2"/>
        <v>72</v>
      </c>
      <c r="Q8" s="71"/>
      <c r="R8" s="69"/>
      <c r="S8" s="69"/>
      <c r="T8" s="69"/>
      <c r="U8" s="16">
        <f t="shared" si="5"/>
        <v>19</v>
      </c>
      <c r="X8" s="111" t="s">
        <v>429</v>
      </c>
      <c r="Y8" s="116"/>
      <c r="Z8" s="113" t="s">
        <v>451</v>
      </c>
      <c r="AA8" s="126" t="str">
        <f t="shared" si="3"/>
        <v>Marumoto</v>
      </c>
      <c r="AB8" s="127" t="str">
        <f t="shared" si="4"/>
        <v>Shigeo</v>
      </c>
      <c r="AC8" s="148"/>
      <c r="AD8" s="149"/>
      <c r="AE8" s="150"/>
      <c r="AF8" s="150"/>
      <c r="AG8" s="150"/>
    </row>
    <row r="9" spans="1:33" ht="21" customHeight="1">
      <c r="A9" s="20">
        <v>7</v>
      </c>
      <c r="B9" s="20">
        <v>9</v>
      </c>
      <c r="C9" s="28" t="s">
        <v>97</v>
      </c>
      <c r="D9" s="77" t="s">
        <v>374</v>
      </c>
      <c r="E9" s="77"/>
      <c r="F9" s="143" t="s">
        <v>41</v>
      </c>
      <c r="G9" s="145" t="s">
        <v>247</v>
      </c>
      <c r="H9" s="92" t="s">
        <v>5</v>
      </c>
      <c r="I9" s="67" t="s">
        <v>230</v>
      </c>
      <c r="J9" s="67">
        <v>9</v>
      </c>
      <c r="K9" s="67">
        <v>16</v>
      </c>
      <c r="L9" s="69">
        <v>42</v>
      </c>
      <c r="M9" s="69">
        <v>40</v>
      </c>
      <c r="N9" s="69">
        <f t="shared" si="0"/>
        <v>82</v>
      </c>
      <c r="O9" s="69">
        <f t="shared" si="1"/>
        <v>9</v>
      </c>
      <c r="P9" s="91">
        <f t="shared" si="2"/>
        <v>73</v>
      </c>
      <c r="Q9" s="71"/>
      <c r="R9" s="69"/>
      <c r="S9" s="69"/>
      <c r="T9" s="69" t="s">
        <v>147</v>
      </c>
      <c r="U9" s="16">
        <f t="shared" si="5"/>
        <v>25</v>
      </c>
      <c r="X9" s="111" t="s">
        <v>430</v>
      </c>
      <c r="Y9" s="116"/>
      <c r="Z9" s="113" t="s">
        <v>452</v>
      </c>
      <c r="AA9" s="126" t="str">
        <f t="shared" si="3"/>
        <v>Mizusawa</v>
      </c>
      <c r="AB9" s="127" t="str">
        <f t="shared" si="4"/>
        <v>Hank</v>
      </c>
      <c r="AC9" s="128"/>
      <c r="AD9" s="33"/>
      <c r="AE9" s="33"/>
      <c r="AF9" s="33"/>
      <c r="AG9" s="33"/>
    </row>
    <row r="10" spans="1:33" ht="21" customHeight="1">
      <c r="A10" s="20">
        <v>8</v>
      </c>
      <c r="B10" s="20">
        <v>8</v>
      </c>
      <c r="C10" s="28" t="s">
        <v>97</v>
      </c>
      <c r="D10" s="77" t="s">
        <v>394</v>
      </c>
      <c r="E10" s="77">
        <v>1</v>
      </c>
      <c r="F10" s="89" t="s">
        <v>9</v>
      </c>
      <c r="G10" s="89" t="s">
        <v>10</v>
      </c>
      <c r="H10" s="89" t="s">
        <v>108</v>
      </c>
      <c r="I10" s="67" t="s">
        <v>244</v>
      </c>
      <c r="J10" s="140">
        <v>11</v>
      </c>
      <c r="K10" s="67" t="s">
        <v>393</v>
      </c>
      <c r="L10" s="69">
        <v>41</v>
      </c>
      <c r="M10" s="69">
        <v>43</v>
      </c>
      <c r="N10" s="69">
        <f t="shared" si="0"/>
        <v>84</v>
      </c>
      <c r="O10" s="69">
        <f t="shared" si="1"/>
        <v>11</v>
      </c>
      <c r="P10" s="91">
        <f t="shared" si="2"/>
        <v>73</v>
      </c>
      <c r="Q10" s="71">
        <v>9</v>
      </c>
      <c r="R10" s="69"/>
      <c r="S10" s="69"/>
      <c r="T10" s="69"/>
      <c r="U10" s="16">
        <f t="shared" si="5"/>
        <v>10</v>
      </c>
      <c r="X10" s="111" t="s">
        <v>431</v>
      </c>
      <c r="Y10" s="116"/>
      <c r="Z10" s="113" t="s">
        <v>453</v>
      </c>
      <c r="AA10" s="126" t="str">
        <f t="shared" si="3"/>
        <v>Morioka</v>
      </c>
      <c r="AB10" s="127" t="str">
        <f t="shared" si="4"/>
        <v>Yasuhiro</v>
      </c>
      <c r="AC10" s="128"/>
      <c r="AD10" s="33"/>
      <c r="AE10" s="33"/>
      <c r="AF10" s="33"/>
      <c r="AG10" s="33"/>
    </row>
    <row r="11" spans="1:33" ht="21" customHeight="1">
      <c r="A11" s="20">
        <v>9</v>
      </c>
      <c r="B11" s="20">
        <v>7</v>
      </c>
      <c r="C11" s="28" t="s">
        <v>97</v>
      </c>
      <c r="D11" s="69" t="s">
        <v>388</v>
      </c>
      <c r="E11" s="69">
        <v>2</v>
      </c>
      <c r="F11" s="66" t="s">
        <v>105</v>
      </c>
      <c r="G11" s="66" t="s">
        <v>106</v>
      </c>
      <c r="H11" s="66" t="s">
        <v>138</v>
      </c>
      <c r="I11" s="67" t="s">
        <v>230</v>
      </c>
      <c r="J11" s="67">
        <v>11</v>
      </c>
      <c r="K11" s="67">
        <v>2</v>
      </c>
      <c r="L11" s="69">
        <v>40</v>
      </c>
      <c r="M11" s="69">
        <v>44</v>
      </c>
      <c r="N11" s="69">
        <f t="shared" si="0"/>
        <v>84</v>
      </c>
      <c r="O11" s="69">
        <f t="shared" si="1"/>
        <v>11</v>
      </c>
      <c r="P11" s="91">
        <f t="shared" si="2"/>
        <v>73</v>
      </c>
      <c r="Q11" s="71"/>
      <c r="R11" s="69"/>
      <c r="S11" s="69"/>
      <c r="T11" s="69"/>
      <c r="U11" s="16">
        <f t="shared" si="5"/>
        <v>9</v>
      </c>
      <c r="X11" s="111" t="s">
        <v>432</v>
      </c>
      <c r="Y11" s="116"/>
      <c r="Z11" s="113" t="s">
        <v>454</v>
      </c>
      <c r="AA11" s="126" t="str">
        <f t="shared" si="3"/>
        <v>Sato</v>
      </c>
      <c r="AB11" s="127" t="str">
        <f t="shared" si="4"/>
        <v>Yasuro</v>
      </c>
      <c r="AC11" s="128"/>
      <c r="AD11" s="33"/>
      <c r="AE11" s="33"/>
      <c r="AF11" s="33"/>
      <c r="AG11" s="33"/>
    </row>
    <row r="12" spans="1:33" ht="21" customHeight="1">
      <c r="A12" s="20">
        <v>10</v>
      </c>
      <c r="B12" s="20">
        <v>6</v>
      </c>
      <c r="C12" s="28" t="s">
        <v>97</v>
      </c>
      <c r="D12" s="77" t="s">
        <v>391</v>
      </c>
      <c r="E12" s="77"/>
      <c r="F12" s="66" t="s">
        <v>275</v>
      </c>
      <c r="G12" s="66" t="s">
        <v>40</v>
      </c>
      <c r="H12" s="92" t="s">
        <v>3</v>
      </c>
      <c r="I12" s="67" t="s">
        <v>244</v>
      </c>
      <c r="J12" s="140">
        <v>13</v>
      </c>
      <c r="K12" s="67">
        <v>2</v>
      </c>
      <c r="L12" s="69">
        <v>41</v>
      </c>
      <c r="M12" s="69">
        <v>45</v>
      </c>
      <c r="N12" s="69">
        <f t="shared" si="0"/>
        <v>86</v>
      </c>
      <c r="O12" s="69">
        <f t="shared" si="1"/>
        <v>13</v>
      </c>
      <c r="P12" s="91">
        <f t="shared" si="2"/>
        <v>73</v>
      </c>
      <c r="Q12" s="71">
        <v>2</v>
      </c>
      <c r="R12" s="69"/>
      <c r="S12" s="69"/>
      <c r="T12" s="69"/>
      <c r="U12" s="16">
        <f t="shared" si="5"/>
        <v>8</v>
      </c>
      <c r="X12" s="111" t="s">
        <v>433</v>
      </c>
      <c r="Y12" s="116"/>
      <c r="Z12" s="113" t="s">
        <v>454</v>
      </c>
      <c r="AA12" s="126" t="str">
        <f t="shared" si="3"/>
        <v xml:space="preserve">Kikuchi </v>
      </c>
      <c r="AB12" s="127" t="str">
        <f t="shared" si="4"/>
        <v>Mike</v>
      </c>
      <c r="AC12" s="128"/>
      <c r="AD12" s="33"/>
      <c r="AE12" s="33"/>
      <c r="AF12" s="33"/>
      <c r="AG12" s="33"/>
    </row>
    <row r="13" spans="1:33" ht="21" customHeight="1">
      <c r="A13" s="20">
        <v>11</v>
      </c>
      <c r="B13" s="20">
        <v>5</v>
      </c>
      <c r="C13" s="28" t="s">
        <v>97</v>
      </c>
      <c r="D13" s="65" t="s">
        <v>392</v>
      </c>
      <c r="E13" s="65"/>
      <c r="F13" s="66" t="s">
        <v>66</v>
      </c>
      <c r="G13" s="66" t="s">
        <v>67</v>
      </c>
      <c r="H13" s="92" t="s">
        <v>272</v>
      </c>
      <c r="I13" s="67" t="s">
        <v>230</v>
      </c>
      <c r="J13" s="141">
        <v>26</v>
      </c>
      <c r="K13" s="67">
        <v>2</v>
      </c>
      <c r="L13" s="69">
        <v>48</v>
      </c>
      <c r="M13" s="69">
        <v>51</v>
      </c>
      <c r="N13" s="69">
        <f t="shared" si="0"/>
        <v>99</v>
      </c>
      <c r="O13" s="69">
        <f t="shared" si="1"/>
        <v>26</v>
      </c>
      <c r="P13" s="91">
        <f t="shared" si="2"/>
        <v>73</v>
      </c>
      <c r="Q13" s="71"/>
      <c r="R13" s="69"/>
      <c r="S13" s="69"/>
      <c r="T13" s="69"/>
      <c r="U13" s="16">
        <f t="shared" si="5"/>
        <v>7</v>
      </c>
      <c r="X13" s="111" t="s">
        <v>455</v>
      </c>
      <c r="Y13" s="116"/>
      <c r="Z13" s="113" t="s">
        <v>456</v>
      </c>
      <c r="AA13" s="126" t="str">
        <f t="shared" si="3"/>
        <v>Taijima</v>
      </c>
      <c r="AB13" s="127" t="str">
        <f t="shared" si="4"/>
        <v>Shigeo</v>
      </c>
      <c r="AC13" s="128"/>
      <c r="AD13" s="33"/>
      <c r="AE13" s="33"/>
      <c r="AF13" s="33"/>
      <c r="AG13" s="33"/>
    </row>
    <row r="14" spans="1:33" ht="21" customHeight="1">
      <c r="A14" s="20">
        <v>12</v>
      </c>
      <c r="B14" s="20">
        <v>4</v>
      </c>
      <c r="C14" s="28" t="s">
        <v>97</v>
      </c>
      <c r="D14" s="77" t="s">
        <v>386</v>
      </c>
      <c r="E14" s="77"/>
      <c r="F14" s="66" t="s">
        <v>267</v>
      </c>
      <c r="G14" s="66" t="s">
        <v>268</v>
      </c>
      <c r="H14" s="92" t="s">
        <v>269</v>
      </c>
      <c r="I14" s="67" t="s">
        <v>230</v>
      </c>
      <c r="J14" s="67">
        <v>15</v>
      </c>
      <c r="K14" s="67">
        <v>6</v>
      </c>
      <c r="L14" s="69">
        <v>45</v>
      </c>
      <c r="M14" s="69">
        <v>44</v>
      </c>
      <c r="N14" s="69">
        <f t="shared" si="0"/>
        <v>89</v>
      </c>
      <c r="O14" s="69">
        <f t="shared" si="1"/>
        <v>15</v>
      </c>
      <c r="P14" s="91">
        <f t="shared" si="2"/>
        <v>74</v>
      </c>
      <c r="Q14" s="71"/>
      <c r="R14" s="69"/>
      <c r="S14" s="69"/>
      <c r="T14" s="74"/>
      <c r="U14" s="16">
        <f t="shared" si="5"/>
        <v>10</v>
      </c>
      <c r="X14" s="111" t="s">
        <v>434</v>
      </c>
      <c r="Y14" s="116"/>
      <c r="Z14" s="136" t="s">
        <v>476</v>
      </c>
      <c r="AA14" s="126" t="str">
        <f t="shared" si="3"/>
        <v>Kamei</v>
      </c>
      <c r="AB14" s="127" t="str">
        <f t="shared" si="4"/>
        <v>Yoshio</v>
      </c>
      <c r="AC14" s="128"/>
      <c r="AD14" s="33"/>
      <c r="AE14" s="33"/>
      <c r="AF14" s="33"/>
      <c r="AG14" s="33"/>
    </row>
    <row r="15" spans="1:33" ht="21" customHeight="1">
      <c r="A15" s="20">
        <v>13</v>
      </c>
      <c r="B15" s="20">
        <v>3</v>
      </c>
      <c r="C15" s="28" t="s">
        <v>97</v>
      </c>
      <c r="D15" s="77" t="s">
        <v>396</v>
      </c>
      <c r="E15" s="77"/>
      <c r="F15" s="89" t="s">
        <v>134</v>
      </c>
      <c r="G15" s="89" t="s">
        <v>242</v>
      </c>
      <c r="H15" s="89" t="s">
        <v>68</v>
      </c>
      <c r="I15" s="67" t="s">
        <v>230</v>
      </c>
      <c r="J15" s="67">
        <v>27</v>
      </c>
      <c r="K15" s="67">
        <v>2</v>
      </c>
      <c r="L15" s="69">
        <v>52</v>
      </c>
      <c r="M15" s="69">
        <v>49</v>
      </c>
      <c r="N15" s="69">
        <f t="shared" si="0"/>
        <v>101</v>
      </c>
      <c r="O15" s="69">
        <f t="shared" si="1"/>
        <v>27</v>
      </c>
      <c r="P15" s="91">
        <f t="shared" si="2"/>
        <v>74</v>
      </c>
      <c r="Q15" s="71"/>
      <c r="R15" s="69"/>
      <c r="S15" s="69"/>
      <c r="T15" s="69"/>
      <c r="U15" s="16">
        <f t="shared" si="5"/>
        <v>5</v>
      </c>
      <c r="X15" s="111" t="s">
        <v>435</v>
      </c>
      <c r="Y15" s="116"/>
      <c r="Z15" s="113" t="s">
        <v>457</v>
      </c>
      <c r="AA15" s="114" t="str">
        <f>F17</f>
        <v>Kato</v>
      </c>
      <c r="AB15" s="113" t="str">
        <f>G17</f>
        <v>Seiya</v>
      </c>
      <c r="AC15" s="128"/>
      <c r="AD15" s="33"/>
      <c r="AE15" s="33"/>
      <c r="AF15" s="33"/>
      <c r="AG15" s="33"/>
    </row>
    <row r="16" spans="1:33" s="16" customFormat="1" ht="21" customHeight="1">
      <c r="A16" s="20">
        <v>14</v>
      </c>
      <c r="B16" s="20">
        <v>2</v>
      </c>
      <c r="C16" s="28" t="s">
        <v>97</v>
      </c>
      <c r="D16" s="77" t="s">
        <v>392</v>
      </c>
      <c r="E16" s="77"/>
      <c r="F16" s="89" t="s">
        <v>69</v>
      </c>
      <c r="G16" s="89" t="s">
        <v>70</v>
      </c>
      <c r="H16" s="89" t="s">
        <v>83</v>
      </c>
      <c r="I16" s="67" t="s">
        <v>230</v>
      </c>
      <c r="J16" s="140">
        <v>18</v>
      </c>
      <c r="K16" s="67">
        <v>2</v>
      </c>
      <c r="L16" s="69">
        <v>47</v>
      </c>
      <c r="M16" s="69">
        <v>46</v>
      </c>
      <c r="N16" s="69">
        <f t="shared" si="0"/>
        <v>93</v>
      </c>
      <c r="O16" s="69">
        <f t="shared" si="1"/>
        <v>18</v>
      </c>
      <c r="P16" s="91">
        <f t="shared" si="2"/>
        <v>75</v>
      </c>
      <c r="Q16" s="71"/>
      <c r="R16" s="69"/>
      <c r="S16" s="69"/>
      <c r="T16" s="69"/>
      <c r="U16" s="16">
        <f t="shared" si="5"/>
        <v>4</v>
      </c>
      <c r="X16" s="111" t="s">
        <v>458</v>
      </c>
      <c r="Y16" s="116"/>
      <c r="Z16" s="113" t="s">
        <v>459</v>
      </c>
      <c r="AA16" s="114" t="str">
        <f>F20</f>
        <v>Nagai</v>
      </c>
      <c r="AB16" s="113" t="str">
        <f>G20</f>
        <v>Candy</v>
      </c>
      <c r="AC16" s="128"/>
      <c r="AD16" s="33"/>
      <c r="AE16" s="33"/>
      <c r="AF16" s="33"/>
      <c r="AG16" s="33"/>
    </row>
    <row r="17" spans="1:33" s="16" customFormat="1" ht="21" customHeight="1">
      <c r="A17" s="20">
        <v>15</v>
      </c>
      <c r="B17" s="20">
        <v>1</v>
      </c>
      <c r="C17" s="28" t="s">
        <v>97</v>
      </c>
      <c r="D17" s="77" t="s">
        <v>395</v>
      </c>
      <c r="E17" s="77">
        <v>1</v>
      </c>
      <c r="F17" s="89" t="s">
        <v>103</v>
      </c>
      <c r="G17" s="89" t="s">
        <v>104</v>
      </c>
      <c r="H17" s="89" t="s">
        <v>248</v>
      </c>
      <c r="I17" s="67" t="s">
        <v>230</v>
      </c>
      <c r="J17" s="140">
        <v>21</v>
      </c>
      <c r="K17" s="67">
        <v>12</v>
      </c>
      <c r="L17" s="69">
        <v>46</v>
      </c>
      <c r="M17" s="69">
        <v>50</v>
      </c>
      <c r="N17" s="69">
        <f t="shared" si="0"/>
        <v>96</v>
      </c>
      <c r="O17" s="69">
        <f t="shared" si="1"/>
        <v>21</v>
      </c>
      <c r="P17" s="91">
        <f t="shared" si="2"/>
        <v>75</v>
      </c>
      <c r="Q17" s="71"/>
      <c r="R17" s="69"/>
      <c r="S17" s="69"/>
      <c r="T17" s="69"/>
      <c r="U17" s="16">
        <f t="shared" si="5"/>
        <v>13</v>
      </c>
      <c r="X17" s="111" t="s">
        <v>436</v>
      </c>
      <c r="Y17" s="117"/>
      <c r="Z17" s="113" t="s">
        <v>460</v>
      </c>
      <c r="AA17" s="114" t="str">
        <f>F22</f>
        <v>Oda</v>
      </c>
      <c r="AB17" s="113" t="str">
        <f>G22</f>
        <v>Mitch</v>
      </c>
      <c r="AC17" s="128"/>
      <c r="AD17" s="33"/>
      <c r="AE17" s="33"/>
      <c r="AF17" s="33"/>
      <c r="AG17" s="33"/>
    </row>
    <row r="18" spans="1:33" s="16" customFormat="1" ht="21" customHeight="1">
      <c r="A18" s="20">
        <v>16</v>
      </c>
      <c r="B18" s="20">
        <v>1</v>
      </c>
      <c r="C18" s="28" t="s">
        <v>97</v>
      </c>
      <c r="D18" s="77" t="s">
        <v>378</v>
      </c>
      <c r="E18" s="77">
        <v>2</v>
      </c>
      <c r="F18" s="147" t="s">
        <v>91</v>
      </c>
      <c r="G18" s="147" t="s">
        <v>119</v>
      </c>
      <c r="H18" s="89" t="s">
        <v>123</v>
      </c>
      <c r="I18" s="67" t="s">
        <v>230</v>
      </c>
      <c r="J18" s="67">
        <v>21</v>
      </c>
      <c r="K18" s="67">
        <v>2</v>
      </c>
      <c r="L18" s="69">
        <v>50</v>
      </c>
      <c r="M18" s="69">
        <v>46</v>
      </c>
      <c r="N18" s="69">
        <f t="shared" si="0"/>
        <v>96</v>
      </c>
      <c r="O18" s="69">
        <f t="shared" si="1"/>
        <v>21</v>
      </c>
      <c r="P18" s="91">
        <f t="shared" si="2"/>
        <v>75</v>
      </c>
      <c r="Q18" s="71"/>
      <c r="R18" s="69"/>
      <c r="S18" s="69"/>
      <c r="T18" s="69"/>
      <c r="U18" s="16">
        <f t="shared" si="5"/>
        <v>3</v>
      </c>
      <c r="X18" s="111" t="s">
        <v>437</v>
      </c>
      <c r="Y18" s="116"/>
      <c r="Z18" s="113" t="s">
        <v>461</v>
      </c>
      <c r="AA18" s="114" t="str">
        <f>F25</f>
        <v>Tachibana</v>
      </c>
      <c r="AB18" s="113" t="str">
        <f>G25</f>
        <v>Toshiya</v>
      </c>
      <c r="AC18" s="128"/>
      <c r="AD18" s="33"/>
      <c r="AE18" s="33"/>
      <c r="AF18" s="33"/>
      <c r="AG18" s="33"/>
    </row>
    <row r="19" spans="1:33" s="16" customFormat="1" ht="21" customHeight="1">
      <c r="A19" s="20">
        <v>17</v>
      </c>
      <c r="B19" s="20">
        <v>1</v>
      </c>
      <c r="C19" s="28" t="s">
        <v>97</v>
      </c>
      <c r="D19" s="77" t="s">
        <v>394</v>
      </c>
      <c r="E19" s="77"/>
      <c r="F19" s="89" t="s">
        <v>226</v>
      </c>
      <c r="G19" s="89" t="s">
        <v>227</v>
      </c>
      <c r="H19" s="89" t="s">
        <v>3</v>
      </c>
      <c r="I19" s="67" t="s">
        <v>230</v>
      </c>
      <c r="J19" s="140">
        <v>23</v>
      </c>
      <c r="K19" s="67">
        <v>2</v>
      </c>
      <c r="L19" s="69">
        <v>48</v>
      </c>
      <c r="M19" s="69">
        <v>50</v>
      </c>
      <c r="N19" s="69">
        <f t="shared" si="0"/>
        <v>98</v>
      </c>
      <c r="O19" s="69">
        <f t="shared" si="1"/>
        <v>23</v>
      </c>
      <c r="P19" s="91">
        <f t="shared" si="2"/>
        <v>75</v>
      </c>
      <c r="Q19" s="71"/>
      <c r="R19" s="69"/>
      <c r="S19" s="69"/>
      <c r="T19" s="69"/>
      <c r="U19" s="16">
        <f t="shared" si="5"/>
        <v>3</v>
      </c>
      <c r="X19" s="111" t="s">
        <v>438</v>
      </c>
      <c r="Y19" s="116"/>
      <c r="Z19" s="113" t="s">
        <v>462</v>
      </c>
      <c r="AA19" s="114" t="str">
        <f>F27</f>
        <v>Saito</v>
      </c>
      <c r="AB19" s="113" t="str">
        <f>G27</f>
        <v>Andrew</v>
      </c>
      <c r="AC19" s="128"/>
      <c r="AD19" s="33"/>
      <c r="AE19" s="33"/>
      <c r="AF19" s="33"/>
      <c r="AG19" s="33"/>
    </row>
    <row r="20" spans="1:33" s="16" customFormat="1" ht="21" customHeight="1">
      <c r="A20" s="20">
        <v>18</v>
      </c>
      <c r="B20" s="20">
        <v>1</v>
      </c>
      <c r="C20" s="28" t="s">
        <v>97</v>
      </c>
      <c r="D20" s="77" t="s">
        <v>388</v>
      </c>
      <c r="E20" s="77"/>
      <c r="F20" s="145" t="s">
        <v>11</v>
      </c>
      <c r="G20" s="145" t="s">
        <v>12</v>
      </c>
      <c r="H20" s="92" t="s">
        <v>3</v>
      </c>
      <c r="I20" s="67" t="s">
        <v>243</v>
      </c>
      <c r="J20" s="67">
        <v>25</v>
      </c>
      <c r="K20" s="67">
        <v>2</v>
      </c>
      <c r="L20" s="69">
        <v>52</v>
      </c>
      <c r="M20" s="69">
        <v>48</v>
      </c>
      <c r="N20" s="69">
        <f t="shared" si="0"/>
        <v>100</v>
      </c>
      <c r="O20" s="69">
        <f t="shared" si="1"/>
        <v>25</v>
      </c>
      <c r="P20" s="91">
        <f t="shared" si="2"/>
        <v>75</v>
      </c>
      <c r="Q20" s="71"/>
      <c r="R20" s="69"/>
      <c r="S20" s="69"/>
      <c r="T20" s="69"/>
      <c r="U20" s="16">
        <f t="shared" si="5"/>
        <v>3</v>
      </c>
      <c r="X20" s="111" t="s">
        <v>439</v>
      </c>
      <c r="Y20" s="116"/>
      <c r="Z20" s="113" t="s">
        <v>463</v>
      </c>
      <c r="AA20" s="114" t="str">
        <f>F30</f>
        <v>Chaki</v>
      </c>
      <c r="AB20" s="113" t="str">
        <f>G30</f>
        <v>Kyosuke</v>
      </c>
      <c r="AC20" s="128"/>
      <c r="AD20" s="33"/>
      <c r="AE20" s="33"/>
      <c r="AF20" s="33"/>
      <c r="AG20" s="33"/>
    </row>
    <row r="21" spans="1:33" s="16" customFormat="1" ht="21" customHeight="1">
      <c r="A21" s="20">
        <v>19</v>
      </c>
      <c r="B21" s="20">
        <v>1</v>
      </c>
      <c r="C21" s="28" t="s">
        <v>97</v>
      </c>
      <c r="D21" s="65" t="s">
        <v>374</v>
      </c>
      <c r="E21" s="65"/>
      <c r="F21" s="66" t="s">
        <v>13</v>
      </c>
      <c r="G21" s="66" t="s">
        <v>14</v>
      </c>
      <c r="H21" s="66" t="s">
        <v>3</v>
      </c>
      <c r="I21" s="67" t="s">
        <v>243</v>
      </c>
      <c r="J21" s="146">
        <v>29</v>
      </c>
      <c r="K21" s="67">
        <v>2</v>
      </c>
      <c r="L21" s="69">
        <v>52</v>
      </c>
      <c r="M21" s="69">
        <v>52</v>
      </c>
      <c r="N21" s="69">
        <f t="shared" si="0"/>
        <v>104</v>
      </c>
      <c r="O21" s="69">
        <f t="shared" si="1"/>
        <v>29</v>
      </c>
      <c r="P21" s="91">
        <f t="shared" si="2"/>
        <v>75</v>
      </c>
      <c r="Q21" s="71"/>
      <c r="R21" s="69"/>
      <c r="S21" s="69"/>
      <c r="T21" s="69"/>
      <c r="U21" s="16">
        <f t="shared" si="5"/>
        <v>3</v>
      </c>
      <c r="X21" s="111" t="s">
        <v>440</v>
      </c>
      <c r="Y21" s="116"/>
      <c r="Z21" s="113" t="s">
        <v>477</v>
      </c>
      <c r="AA21" s="114" t="str">
        <f>F32</f>
        <v>Mizusawa</v>
      </c>
      <c r="AB21" s="113" t="str">
        <f>G32</f>
        <v>Junko</v>
      </c>
      <c r="AC21" s="128"/>
      <c r="AD21" s="33"/>
      <c r="AE21" s="33"/>
      <c r="AF21" s="33"/>
      <c r="AG21" s="33"/>
    </row>
    <row r="22" spans="1:33" s="16" customFormat="1" ht="21" customHeight="1">
      <c r="A22" s="20">
        <v>20</v>
      </c>
      <c r="B22" s="20">
        <v>1</v>
      </c>
      <c r="C22" s="28" t="s">
        <v>97</v>
      </c>
      <c r="D22" s="77" t="s">
        <v>385</v>
      </c>
      <c r="E22" s="77"/>
      <c r="F22" s="89" t="s">
        <v>171</v>
      </c>
      <c r="G22" s="89" t="s">
        <v>229</v>
      </c>
      <c r="H22" s="142" t="s">
        <v>3</v>
      </c>
      <c r="I22" s="67" t="s">
        <v>230</v>
      </c>
      <c r="J22" s="140">
        <v>7</v>
      </c>
      <c r="K22" s="67">
        <v>2</v>
      </c>
      <c r="L22" s="69">
        <v>43</v>
      </c>
      <c r="M22" s="69">
        <v>40</v>
      </c>
      <c r="N22" s="69">
        <f t="shared" si="0"/>
        <v>83</v>
      </c>
      <c r="O22" s="69">
        <f t="shared" si="1"/>
        <v>7</v>
      </c>
      <c r="P22" s="91">
        <f t="shared" si="2"/>
        <v>76</v>
      </c>
      <c r="Q22" s="71" t="s">
        <v>479</v>
      </c>
      <c r="R22" s="69"/>
      <c r="S22" s="69"/>
      <c r="T22" s="69"/>
      <c r="U22" s="16">
        <f t="shared" si="5"/>
        <v>3</v>
      </c>
      <c r="X22" s="111" t="s">
        <v>464</v>
      </c>
      <c r="Y22" s="116"/>
      <c r="Z22" s="113" t="s">
        <v>477</v>
      </c>
      <c r="AA22" s="114" t="str">
        <f>F35</f>
        <v>Nakamura</v>
      </c>
      <c r="AB22" s="113" t="str">
        <f>G35</f>
        <v>Kyosuke</v>
      </c>
      <c r="AC22" s="128"/>
      <c r="AD22" s="33"/>
      <c r="AE22" s="33"/>
      <c r="AF22" s="33"/>
      <c r="AG22" s="33"/>
    </row>
    <row r="23" spans="1:33" s="16" customFormat="1" ht="21" customHeight="1">
      <c r="A23" s="20">
        <v>21</v>
      </c>
      <c r="B23" s="20">
        <v>1</v>
      </c>
      <c r="C23" s="28" t="s">
        <v>97</v>
      </c>
      <c r="D23" s="77" t="s">
        <v>396</v>
      </c>
      <c r="E23" s="77"/>
      <c r="F23" s="89" t="s">
        <v>92</v>
      </c>
      <c r="G23" s="89" t="s">
        <v>89</v>
      </c>
      <c r="H23" s="89" t="s">
        <v>90</v>
      </c>
      <c r="I23" s="67" t="s">
        <v>230</v>
      </c>
      <c r="J23" s="140">
        <v>27</v>
      </c>
      <c r="K23" s="67">
        <v>1</v>
      </c>
      <c r="L23" s="69">
        <v>48</v>
      </c>
      <c r="M23" s="69">
        <v>55</v>
      </c>
      <c r="N23" s="69">
        <f t="shared" si="0"/>
        <v>103</v>
      </c>
      <c r="O23" s="69">
        <f t="shared" si="1"/>
        <v>27</v>
      </c>
      <c r="P23" s="91">
        <f t="shared" si="2"/>
        <v>76</v>
      </c>
      <c r="Q23" s="71"/>
      <c r="R23" s="69"/>
      <c r="S23" s="69"/>
      <c r="T23" s="69"/>
      <c r="U23" s="16">
        <f t="shared" si="5"/>
        <v>2</v>
      </c>
      <c r="X23" s="111" t="s">
        <v>465</v>
      </c>
      <c r="Y23" s="116"/>
      <c r="Z23" s="113" t="s">
        <v>477</v>
      </c>
      <c r="AA23" s="114" t="str">
        <f>F37</f>
        <v>Egami</v>
      </c>
      <c r="AB23" s="113" t="str">
        <f>G37</f>
        <v>Ryoichi</v>
      </c>
      <c r="AC23" s="128"/>
      <c r="AD23" s="33"/>
      <c r="AE23" s="33"/>
      <c r="AF23" s="33"/>
      <c r="AG23" s="33"/>
    </row>
    <row r="24" spans="1:33" s="16" customFormat="1" ht="21" customHeight="1">
      <c r="A24" s="20">
        <v>22</v>
      </c>
      <c r="B24" s="20">
        <v>1</v>
      </c>
      <c r="C24" s="28" t="s">
        <v>97</v>
      </c>
      <c r="D24" s="77" t="s">
        <v>372</v>
      </c>
      <c r="E24" s="77"/>
      <c r="F24" s="89" t="s">
        <v>4</v>
      </c>
      <c r="G24" s="89" t="s">
        <v>255</v>
      </c>
      <c r="H24" s="89" t="s">
        <v>249</v>
      </c>
      <c r="I24" s="67" t="s">
        <v>230</v>
      </c>
      <c r="J24" s="140">
        <v>10</v>
      </c>
      <c r="K24" s="67">
        <v>2</v>
      </c>
      <c r="L24" s="69">
        <v>45</v>
      </c>
      <c r="M24" s="69">
        <v>42</v>
      </c>
      <c r="N24" s="69">
        <f t="shared" si="0"/>
        <v>87</v>
      </c>
      <c r="O24" s="69">
        <f t="shared" si="1"/>
        <v>10</v>
      </c>
      <c r="P24" s="91">
        <f t="shared" si="2"/>
        <v>77</v>
      </c>
      <c r="Q24" s="71">
        <v>1</v>
      </c>
      <c r="R24" s="69"/>
      <c r="S24" s="69" t="s">
        <v>364</v>
      </c>
      <c r="T24" s="69"/>
      <c r="U24" s="16">
        <f t="shared" si="5"/>
        <v>3</v>
      </c>
      <c r="X24" s="111" t="s">
        <v>466</v>
      </c>
      <c r="Y24" s="116"/>
      <c r="Z24" s="113" t="s">
        <v>154</v>
      </c>
      <c r="AA24" s="114" t="str">
        <f>F41</f>
        <v>Ichikawa</v>
      </c>
      <c r="AB24" s="113" t="str">
        <f>G41</f>
        <v>Yoji</v>
      </c>
      <c r="AC24" s="128"/>
      <c r="AD24" s="33"/>
      <c r="AE24" s="33"/>
      <c r="AF24" s="33"/>
      <c r="AG24" s="33"/>
    </row>
    <row r="25" spans="1:33" s="16" customFormat="1" ht="21" customHeight="1">
      <c r="A25" s="20">
        <v>23</v>
      </c>
      <c r="B25" s="20">
        <v>1</v>
      </c>
      <c r="C25" s="28" t="s">
        <v>97</v>
      </c>
      <c r="D25" s="69" t="s">
        <v>385</v>
      </c>
      <c r="E25" s="69"/>
      <c r="F25" s="66" t="s">
        <v>52</v>
      </c>
      <c r="G25" s="66" t="s">
        <v>76</v>
      </c>
      <c r="H25" s="66" t="s">
        <v>270</v>
      </c>
      <c r="I25" s="67" t="s">
        <v>230</v>
      </c>
      <c r="J25" s="67">
        <v>20</v>
      </c>
      <c r="K25" s="67">
        <v>11</v>
      </c>
      <c r="L25" s="69">
        <v>48</v>
      </c>
      <c r="M25" s="69">
        <v>49</v>
      </c>
      <c r="N25" s="69">
        <f t="shared" si="0"/>
        <v>97</v>
      </c>
      <c r="O25" s="69">
        <f t="shared" si="1"/>
        <v>20</v>
      </c>
      <c r="P25" s="91">
        <f t="shared" si="2"/>
        <v>77</v>
      </c>
      <c r="Q25" s="71"/>
      <c r="R25" s="69"/>
      <c r="S25" s="69"/>
      <c r="T25" s="69"/>
      <c r="U25" s="16">
        <f t="shared" si="5"/>
        <v>12</v>
      </c>
      <c r="X25" s="111" t="s">
        <v>467</v>
      </c>
      <c r="Y25" s="116"/>
      <c r="Z25" s="113" t="s">
        <v>468</v>
      </c>
      <c r="AA25" s="114" t="str">
        <f>F42</f>
        <v>Sugawa</v>
      </c>
      <c r="AB25" s="113" t="str">
        <f>G42</f>
        <v>Masako</v>
      </c>
      <c r="AC25" s="128"/>
      <c r="AD25" s="33"/>
      <c r="AE25" s="33"/>
      <c r="AF25" s="33"/>
      <c r="AG25" s="33"/>
    </row>
    <row r="26" spans="1:33" s="16" customFormat="1" ht="21" customHeight="1">
      <c r="A26" s="20">
        <v>24</v>
      </c>
      <c r="B26" s="20">
        <v>1</v>
      </c>
      <c r="C26" s="28" t="s">
        <v>97</v>
      </c>
      <c r="D26" s="77" t="s">
        <v>388</v>
      </c>
      <c r="E26" s="77"/>
      <c r="F26" s="66" t="s">
        <v>223</v>
      </c>
      <c r="G26" s="66" t="s">
        <v>224</v>
      </c>
      <c r="H26" s="66" t="s">
        <v>387</v>
      </c>
      <c r="I26" s="67" t="s">
        <v>230</v>
      </c>
      <c r="J26" s="73">
        <v>21</v>
      </c>
      <c r="K26" s="67">
        <v>1</v>
      </c>
      <c r="L26" s="69">
        <v>49</v>
      </c>
      <c r="M26" s="69">
        <v>50</v>
      </c>
      <c r="N26" s="69">
        <f t="shared" si="0"/>
        <v>99</v>
      </c>
      <c r="O26" s="69">
        <f t="shared" si="1"/>
        <v>21</v>
      </c>
      <c r="P26" s="91">
        <f t="shared" si="2"/>
        <v>78</v>
      </c>
      <c r="Q26" s="71"/>
      <c r="R26" s="69"/>
      <c r="S26" s="69"/>
      <c r="T26" s="69"/>
      <c r="U26" s="16">
        <f t="shared" si="5"/>
        <v>2</v>
      </c>
      <c r="X26" s="111" t="s">
        <v>469</v>
      </c>
      <c r="Y26" s="116"/>
      <c r="Z26" s="113" t="s">
        <v>470</v>
      </c>
      <c r="AA26" s="114" t="str">
        <f>F47</f>
        <v>Nakane</v>
      </c>
      <c r="AB26" s="113" t="str">
        <f>G47</f>
        <v>Kozue</v>
      </c>
      <c r="AC26" s="128"/>
      <c r="AD26" s="33"/>
      <c r="AE26" s="33"/>
      <c r="AF26" s="33"/>
      <c r="AG26" s="33"/>
    </row>
    <row r="27" spans="1:33" s="16" customFormat="1" ht="21" customHeight="1" thickBot="1">
      <c r="A27" s="20">
        <v>25</v>
      </c>
      <c r="B27" s="20">
        <v>1</v>
      </c>
      <c r="C27" s="28" t="s">
        <v>97</v>
      </c>
      <c r="D27" s="77" t="s">
        <v>392</v>
      </c>
      <c r="E27" s="77"/>
      <c r="F27" s="89" t="s">
        <v>121</v>
      </c>
      <c r="G27" s="89" t="s">
        <v>337</v>
      </c>
      <c r="H27" s="89" t="s">
        <v>42</v>
      </c>
      <c r="I27" s="67" t="s">
        <v>230</v>
      </c>
      <c r="J27" s="140">
        <v>30</v>
      </c>
      <c r="K27" s="67">
        <v>1</v>
      </c>
      <c r="L27" s="69">
        <v>55</v>
      </c>
      <c r="M27" s="69">
        <v>53</v>
      </c>
      <c r="N27" s="69">
        <f t="shared" si="0"/>
        <v>108</v>
      </c>
      <c r="O27" s="69">
        <f t="shared" si="1"/>
        <v>30</v>
      </c>
      <c r="P27" s="91">
        <f t="shared" si="2"/>
        <v>78</v>
      </c>
      <c r="Q27" s="71"/>
      <c r="R27" s="69"/>
      <c r="S27" s="69"/>
      <c r="T27" s="69"/>
      <c r="U27" s="16">
        <f t="shared" si="5"/>
        <v>2</v>
      </c>
      <c r="X27" s="111" t="s">
        <v>475</v>
      </c>
      <c r="Y27" s="112">
        <v>20</v>
      </c>
      <c r="Z27" s="113"/>
      <c r="AA27" s="137" t="str">
        <f>F51</f>
        <v>Isomura</v>
      </c>
      <c r="AB27" s="138" t="str">
        <f>G51</f>
        <v>Keiko</v>
      </c>
      <c r="AC27" s="129"/>
      <c r="AD27" s="118"/>
      <c r="AE27" s="118"/>
      <c r="AF27" s="118"/>
      <c r="AG27" s="33"/>
    </row>
    <row r="28" spans="1:33" s="16" customFormat="1" ht="21" customHeight="1">
      <c r="A28" s="20">
        <v>26</v>
      </c>
      <c r="B28" s="20">
        <v>1</v>
      </c>
      <c r="C28" s="28" t="s">
        <v>97</v>
      </c>
      <c r="D28" s="65" t="s">
        <v>377</v>
      </c>
      <c r="E28" s="65">
        <v>1</v>
      </c>
      <c r="F28" s="89" t="s">
        <v>120</v>
      </c>
      <c r="G28" s="89" t="s">
        <v>64</v>
      </c>
      <c r="H28" s="92" t="s">
        <v>122</v>
      </c>
      <c r="I28" s="67" t="s">
        <v>230</v>
      </c>
      <c r="J28" s="67">
        <v>13</v>
      </c>
      <c r="K28" s="67">
        <v>3</v>
      </c>
      <c r="L28" s="69">
        <v>45</v>
      </c>
      <c r="M28" s="69">
        <v>47</v>
      </c>
      <c r="N28" s="69">
        <f t="shared" si="0"/>
        <v>92</v>
      </c>
      <c r="O28" s="69">
        <f t="shared" si="1"/>
        <v>13</v>
      </c>
      <c r="P28" s="91">
        <f t="shared" si="2"/>
        <v>79</v>
      </c>
      <c r="Q28" s="71"/>
      <c r="R28" s="69"/>
      <c r="S28" s="69"/>
      <c r="T28" s="69"/>
      <c r="U28" s="16">
        <f t="shared" si="5"/>
        <v>4</v>
      </c>
      <c r="X28" s="111" t="s">
        <v>471</v>
      </c>
      <c r="Y28" s="112">
        <v>20</v>
      </c>
      <c r="Z28" s="119"/>
      <c r="AA28" s="151" t="str">
        <f>F9</f>
        <v>Mizusawa</v>
      </c>
      <c r="AB28" s="151" t="str">
        <f>G9</f>
        <v>Hank</v>
      </c>
      <c r="AC28" s="152">
        <f>L9</f>
        <v>42</v>
      </c>
      <c r="AD28" s="153">
        <f>M9</f>
        <v>40</v>
      </c>
      <c r="AE28" s="154">
        <f>N9</f>
        <v>82</v>
      </c>
      <c r="AF28" s="118"/>
      <c r="AG28" s="118"/>
    </row>
    <row r="29" spans="1:33" s="16" customFormat="1" ht="21" customHeight="1" thickBot="1">
      <c r="A29" s="20">
        <v>27</v>
      </c>
      <c r="B29" s="20">
        <v>1</v>
      </c>
      <c r="C29" s="28" t="s">
        <v>97</v>
      </c>
      <c r="D29" s="77" t="s">
        <v>375</v>
      </c>
      <c r="E29" s="77">
        <v>2</v>
      </c>
      <c r="F29" s="66" t="s">
        <v>179</v>
      </c>
      <c r="G29" s="66" t="s">
        <v>180</v>
      </c>
      <c r="H29" s="92" t="s">
        <v>3</v>
      </c>
      <c r="I29" s="67" t="s">
        <v>230</v>
      </c>
      <c r="J29" s="67">
        <v>13</v>
      </c>
      <c r="K29" s="67">
        <v>11</v>
      </c>
      <c r="L29" s="69">
        <v>42</v>
      </c>
      <c r="M29" s="69">
        <v>50</v>
      </c>
      <c r="N29" s="69">
        <f t="shared" si="0"/>
        <v>92</v>
      </c>
      <c r="O29" s="69">
        <f t="shared" si="1"/>
        <v>13</v>
      </c>
      <c r="P29" s="91">
        <f t="shared" si="2"/>
        <v>79</v>
      </c>
      <c r="Q29" s="71" t="s">
        <v>484</v>
      </c>
      <c r="R29" s="69">
        <v>3</v>
      </c>
      <c r="S29" s="69"/>
      <c r="T29" s="69"/>
      <c r="U29" s="16">
        <f t="shared" si="5"/>
        <v>12</v>
      </c>
      <c r="X29" s="135" t="s">
        <v>472</v>
      </c>
      <c r="Y29" s="120"/>
      <c r="Z29" s="121" t="s">
        <v>473</v>
      </c>
      <c r="AA29" s="115" t="str">
        <f>F66</f>
        <v>Tanaka</v>
      </c>
      <c r="AB29" s="115" t="str">
        <f>G66</f>
        <v>Hugo</v>
      </c>
      <c r="AC29" s="125">
        <f>L66</f>
        <v>47</v>
      </c>
      <c r="AD29" s="122">
        <f>M66</f>
        <v>49</v>
      </c>
      <c r="AE29" s="123">
        <f>N66</f>
        <v>96</v>
      </c>
      <c r="AF29" s="124"/>
      <c r="AG29" s="124"/>
    </row>
    <row r="30" spans="1:33" s="16" customFormat="1" ht="21" customHeight="1">
      <c r="A30" s="20">
        <v>28</v>
      </c>
      <c r="B30" s="20">
        <v>1</v>
      </c>
      <c r="C30" s="28" t="s">
        <v>97</v>
      </c>
      <c r="D30" s="77" t="s">
        <v>395</v>
      </c>
      <c r="E30" s="77"/>
      <c r="F30" s="89" t="s">
        <v>110</v>
      </c>
      <c r="G30" s="89" t="s">
        <v>111</v>
      </c>
      <c r="H30" s="89" t="s">
        <v>42</v>
      </c>
      <c r="I30" s="67" t="s">
        <v>230</v>
      </c>
      <c r="J30" s="140">
        <v>17</v>
      </c>
      <c r="K30" s="67">
        <v>2</v>
      </c>
      <c r="L30" s="69">
        <v>48</v>
      </c>
      <c r="M30" s="69">
        <v>49</v>
      </c>
      <c r="N30" s="69">
        <f t="shared" si="0"/>
        <v>97</v>
      </c>
      <c r="O30" s="69">
        <f t="shared" si="1"/>
        <v>17</v>
      </c>
      <c r="P30" s="91">
        <f t="shared" si="2"/>
        <v>80</v>
      </c>
      <c r="Q30" s="71" t="s">
        <v>478</v>
      </c>
      <c r="R30" s="69"/>
      <c r="S30" s="69"/>
      <c r="T30" s="69"/>
      <c r="U30" s="16">
        <f t="shared" si="5"/>
        <v>3</v>
      </c>
      <c r="X30" s="18"/>
    </row>
    <row r="31" spans="1:33" s="16" customFormat="1" ht="21" customHeight="1">
      <c r="A31" s="20">
        <v>29</v>
      </c>
      <c r="B31" s="20">
        <v>1</v>
      </c>
      <c r="C31" s="28" t="s">
        <v>97</v>
      </c>
      <c r="D31" s="77" t="s">
        <v>377</v>
      </c>
      <c r="E31" s="77"/>
      <c r="F31" s="89" t="s">
        <v>72</v>
      </c>
      <c r="G31" s="89" t="s">
        <v>65</v>
      </c>
      <c r="H31" s="89" t="s">
        <v>73</v>
      </c>
      <c r="I31" s="67" t="s">
        <v>230</v>
      </c>
      <c r="J31" s="140">
        <v>20</v>
      </c>
      <c r="K31" s="67">
        <v>9</v>
      </c>
      <c r="L31" s="69">
        <v>51</v>
      </c>
      <c r="M31" s="69">
        <v>49</v>
      </c>
      <c r="N31" s="69">
        <f t="shared" si="0"/>
        <v>100</v>
      </c>
      <c r="O31" s="69">
        <f t="shared" si="1"/>
        <v>20</v>
      </c>
      <c r="P31" s="91">
        <f t="shared" si="2"/>
        <v>80</v>
      </c>
      <c r="Q31" s="71"/>
      <c r="R31" s="69">
        <v>12</v>
      </c>
      <c r="S31" s="69"/>
      <c r="T31" s="69"/>
      <c r="U31" s="16">
        <f t="shared" si="5"/>
        <v>10</v>
      </c>
      <c r="X31" s="17"/>
    </row>
    <row r="32" spans="1:33" ht="21" customHeight="1">
      <c r="A32" s="20">
        <v>30</v>
      </c>
      <c r="B32" s="20">
        <v>1</v>
      </c>
      <c r="C32" s="28" t="s">
        <v>97</v>
      </c>
      <c r="D32" s="65" t="s">
        <v>377</v>
      </c>
      <c r="E32" s="65"/>
      <c r="F32" s="66" t="s">
        <v>41</v>
      </c>
      <c r="G32" s="66" t="s">
        <v>71</v>
      </c>
      <c r="H32" s="92" t="s">
        <v>3</v>
      </c>
      <c r="I32" s="67" t="s">
        <v>243</v>
      </c>
      <c r="J32" s="67" t="s">
        <v>376</v>
      </c>
      <c r="K32" s="67">
        <v>2</v>
      </c>
      <c r="L32" s="69">
        <v>53</v>
      </c>
      <c r="M32" s="69">
        <v>56</v>
      </c>
      <c r="N32" s="69">
        <f t="shared" si="0"/>
        <v>109</v>
      </c>
      <c r="O32" s="69" t="str">
        <f t="shared" si="1"/>
        <v>29</v>
      </c>
      <c r="P32" s="91">
        <f t="shared" si="2"/>
        <v>80</v>
      </c>
      <c r="Q32" s="71"/>
      <c r="R32" s="69"/>
      <c r="S32" s="69"/>
      <c r="T32" s="69"/>
      <c r="U32" s="16">
        <f t="shared" si="5"/>
        <v>3</v>
      </c>
    </row>
    <row r="33" spans="1:25" ht="21" customHeight="1">
      <c r="A33" s="20">
        <v>31</v>
      </c>
      <c r="B33" s="20">
        <v>1</v>
      </c>
      <c r="C33" s="28" t="s">
        <v>97</v>
      </c>
      <c r="D33" s="83" t="s">
        <v>372</v>
      </c>
      <c r="E33" s="83"/>
      <c r="F33" s="89" t="s">
        <v>156</v>
      </c>
      <c r="G33" s="89" t="s">
        <v>157</v>
      </c>
      <c r="H33" s="142" t="s">
        <v>271</v>
      </c>
      <c r="I33" s="67" t="s">
        <v>230</v>
      </c>
      <c r="J33" s="140">
        <v>21</v>
      </c>
      <c r="K33" s="67">
        <v>2</v>
      </c>
      <c r="L33" s="69">
        <v>49</v>
      </c>
      <c r="M33" s="69">
        <v>53</v>
      </c>
      <c r="N33" s="69">
        <f t="shared" si="0"/>
        <v>102</v>
      </c>
      <c r="O33" s="69">
        <f t="shared" si="1"/>
        <v>21</v>
      </c>
      <c r="P33" s="91">
        <f t="shared" si="2"/>
        <v>81</v>
      </c>
      <c r="Q33" s="71"/>
      <c r="R33" s="69"/>
      <c r="S33" s="69"/>
      <c r="T33" s="69"/>
      <c r="U33" s="16">
        <f t="shared" si="5"/>
        <v>3</v>
      </c>
    </row>
    <row r="34" spans="1:25" ht="21" customHeight="1">
      <c r="A34" s="20">
        <v>32</v>
      </c>
      <c r="B34" s="20">
        <v>1</v>
      </c>
      <c r="C34" s="28" t="s">
        <v>151</v>
      </c>
      <c r="D34" s="77" t="s">
        <v>395</v>
      </c>
      <c r="E34" s="77"/>
      <c r="F34" s="89" t="s">
        <v>238</v>
      </c>
      <c r="G34" s="89" t="s">
        <v>239</v>
      </c>
      <c r="H34" s="89" t="s">
        <v>240</v>
      </c>
      <c r="I34" s="67" t="s">
        <v>230</v>
      </c>
      <c r="J34" s="140">
        <v>31</v>
      </c>
      <c r="K34" s="67">
        <v>2</v>
      </c>
      <c r="L34" s="69">
        <v>53</v>
      </c>
      <c r="M34" s="69">
        <v>59</v>
      </c>
      <c r="N34" s="69">
        <f t="shared" si="0"/>
        <v>112</v>
      </c>
      <c r="O34" s="69">
        <f t="shared" si="1"/>
        <v>31</v>
      </c>
      <c r="P34" s="91">
        <f t="shared" si="2"/>
        <v>81</v>
      </c>
      <c r="Q34" s="71"/>
      <c r="R34" s="69"/>
      <c r="S34" s="69"/>
      <c r="T34" s="69"/>
      <c r="U34" s="16">
        <f t="shared" si="5"/>
        <v>3</v>
      </c>
    </row>
    <row r="35" spans="1:25" ht="21" customHeight="1">
      <c r="A35" s="20">
        <v>33</v>
      </c>
      <c r="B35" s="20">
        <v>1</v>
      </c>
      <c r="C35" s="28" t="s">
        <v>151</v>
      </c>
      <c r="D35" s="65" t="s">
        <v>383</v>
      </c>
      <c r="E35" s="65"/>
      <c r="F35" s="66" t="s">
        <v>145</v>
      </c>
      <c r="G35" s="66" t="s">
        <v>111</v>
      </c>
      <c r="H35" s="142" t="s">
        <v>277</v>
      </c>
      <c r="I35" s="67" t="s">
        <v>230</v>
      </c>
      <c r="J35" s="67">
        <v>14</v>
      </c>
      <c r="K35" s="67">
        <v>19</v>
      </c>
      <c r="L35" s="69">
        <v>47</v>
      </c>
      <c r="M35" s="69">
        <v>49</v>
      </c>
      <c r="N35" s="69">
        <f t="shared" ref="N35:N52" si="11">L35+M35</f>
        <v>96</v>
      </c>
      <c r="O35" s="69">
        <f t="shared" ref="O35:O52" si="12">J35</f>
        <v>14</v>
      </c>
      <c r="P35" s="91">
        <f t="shared" ref="P35:P52" si="13">N35-O35</f>
        <v>82</v>
      </c>
      <c r="Q35" s="71"/>
      <c r="R35" s="69"/>
      <c r="S35" s="69"/>
      <c r="T35" s="69"/>
      <c r="U35" s="16">
        <f t="shared" si="5"/>
        <v>20</v>
      </c>
      <c r="X35" s="18"/>
      <c r="Y35" s="18"/>
    </row>
    <row r="36" spans="1:25" ht="21" customHeight="1">
      <c r="A36" s="20">
        <v>34</v>
      </c>
      <c r="B36" s="20">
        <v>1</v>
      </c>
      <c r="C36" s="28" t="s">
        <v>151</v>
      </c>
      <c r="D36" s="65" t="s">
        <v>378</v>
      </c>
      <c r="E36" s="65"/>
      <c r="F36" s="66" t="s">
        <v>167</v>
      </c>
      <c r="G36" s="66" t="s">
        <v>102</v>
      </c>
      <c r="H36" s="66" t="s">
        <v>276</v>
      </c>
      <c r="I36" s="67" t="s">
        <v>230</v>
      </c>
      <c r="J36" s="140">
        <v>16</v>
      </c>
      <c r="K36" s="67">
        <v>1</v>
      </c>
      <c r="L36" s="69">
        <v>48</v>
      </c>
      <c r="M36" s="69">
        <v>50</v>
      </c>
      <c r="N36" s="69">
        <f t="shared" si="11"/>
        <v>98</v>
      </c>
      <c r="O36" s="69">
        <f t="shared" si="12"/>
        <v>16</v>
      </c>
      <c r="P36" s="91">
        <f t="shared" si="13"/>
        <v>82</v>
      </c>
      <c r="Q36" s="71"/>
      <c r="R36" s="69">
        <v>14</v>
      </c>
      <c r="S36" s="69"/>
      <c r="T36" s="69"/>
      <c r="U36" s="16">
        <f t="shared" si="5"/>
        <v>2</v>
      </c>
    </row>
    <row r="37" spans="1:25" ht="21" customHeight="1">
      <c r="A37" s="20">
        <v>35</v>
      </c>
      <c r="B37" s="20">
        <v>1</v>
      </c>
      <c r="C37" s="28" t="s">
        <v>97</v>
      </c>
      <c r="D37" s="69" t="s">
        <v>372</v>
      </c>
      <c r="E37" s="69"/>
      <c r="F37" s="143" t="s">
        <v>128</v>
      </c>
      <c r="G37" s="143" t="s">
        <v>129</v>
      </c>
      <c r="H37" s="143" t="s">
        <v>75</v>
      </c>
      <c r="I37" s="69" t="s">
        <v>230</v>
      </c>
      <c r="J37" s="91">
        <v>34</v>
      </c>
      <c r="K37" s="69">
        <v>9</v>
      </c>
      <c r="L37" s="69">
        <v>60</v>
      </c>
      <c r="M37" s="69">
        <v>56</v>
      </c>
      <c r="N37" s="69">
        <f t="shared" si="11"/>
        <v>116</v>
      </c>
      <c r="O37" s="69">
        <f t="shared" si="12"/>
        <v>34</v>
      </c>
      <c r="P37" s="91">
        <f t="shared" si="13"/>
        <v>82</v>
      </c>
      <c r="Q37" s="71"/>
      <c r="R37" s="69"/>
      <c r="S37" s="69"/>
      <c r="T37" s="69"/>
      <c r="U37" s="16">
        <f t="shared" si="5"/>
        <v>10</v>
      </c>
    </row>
    <row r="38" spans="1:25" ht="21" customHeight="1">
      <c r="A38" s="20">
        <v>36</v>
      </c>
      <c r="B38" s="20">
        <v>1</v>
      </c>
      <c r="C38" s="28" t="s">
        <v>151</v>
      </c>
      <c r="D38" s="69" t="s">
        <v>391</v>
      </c>
      <c r="E38" s="69"/>
      <c r="F38" s="66" t="s">
        <v>275</v>
      </c>
      <c r="G38" s="66" t="s">
        <v>53</v>
      </c>
      <c r="H38" s="66" t="s">
        <v>3</v>
      </c>
      <c r="I38" s="67" t="s">
        <v>243</v>
      </c>
      <c r="J38" s="67">
        <v>29</v>
      </c>
      <c r="K38" s="67">
        <v>2</v>
      </c>
      <c r="L38" s="69">
        <v>57</v>
      </c>
      <c r="M38" s="69">
        <v>55</v>
      </c>
      <c r="N38" s="69">
        <f t="shared" si="11"/>
        <v>112</v>
      </c>
      <c r="O38" s="69">
        <f t="shared" si="12"/>
        <v>29</v>
      </c>
      <c r="P38" s="91">
        <f t="shared" si="13"/>
        <v>83</v>
      </c>
      <c r="Q38" s="71"/>
      <c r="R38" s="69"/>
      <c r="S38" s="69"/>
      <c r="T38" s="69"/>
      <c r="U38" s="16">
        <f t="shared" si="5"/>
        <v>3</v>
      </c>
      <c r="X38" s="18"/>
    </row>
    <row r="39" spans="1:25" ht="21" customHeight="1">
      <c r="A39" s="20">
        <v>37</v>
      </c>
      <c r="B39" s="20">
        <v>1</v>
      </c>
      <c r="C39" s="28" t="s">
        <v>151</v>
      </c>
      <c r="D39" s="77" t="s">
        <v>396</v>
      </c>
      <c r="E39" s="77">
        <v>1</v>
      </c>
      <c r="F39" s="89" t="s">
        <v>141</v>
      </c>
      <c r="G39" s="89" t="s">
        <v>142</v>
      </c>
      <c r="H39" s="89" t="s">
        <v>3</v>
      </c>
      <c r="I39" s="67" t="s">
        <v>230</v>
      </c>
      <c r="J39" s="140">
        <v>13</v>
      </c>
      <c r="K39" s="67">
        <v>36</v>
      </c>
      <c r="L39" s="69">
        <v>48</v>
      </c>
      <c r="M39" s="69">
        <v>49</v>
      </c>
      <c r="N39" s="69">
        <f t="shared" si="11"/>
        <v>97</v>
      </c>
      <c r="O39" s="69">
        <f t="shared" si="12"/>
        <v>13</v>
      </c>
      <c r="P39" s="91">
        <f t="shared" si="13"/>
        <v>84</v>
      </c>
      <c r="Q39" s="71"/>
      <c r="R39" s="69"/>
      <c r="S39" s="69"/>
      <c r="T39" s="69"/>
      <c r="U39" s="16">
        <f t="shared" si="5"/>
        <v>37</v>
      </c>
    </row>
    <row r="40" spans="1:25" ht="21" customHeight="1">
      <c r="A40" s="20">
        <v>38</v>
      </c>
      <c r="B40" s="20">
        <v>1</v>
      </c>
      <c r="C40" s="28" t="s">
        <v>151</v>
      </c>
      <c r="D40" s="77" t="s">
        <v>386</v>
      </c>
      <c r="E40" s="77">
        <v>2</v>
      </c>
      <c r="F40" s="66" t="s">
        <v>216</v>
      </c>
      <c r="G40" s="66" t="s">
        <v>217</v>
      </c>
      <c r="H40" s="89" t="s">
        <v>3</v>
      </c>
      <c r="I40" s="67" t="s">
        <v>243</v>
      </c>
      <c r="J40" s="140">
        <v>13</v>
      </c>
      <c r="K40" s="67">
        <v>2</v>
      </c>
      <c r="L40" s="69">
        <v>47</v>
      </c>
      <c r="M40" s="69">
        <v>50</v>
      </c>
      <c r="N40" s="69">
        <f t="shared" si="11"/>
        <v>97</v>
      </c>
      <c r="O40" s="69">
        <f t="shared" si="12"/>
        <v>13</v>
      </c>
      <c r="P40" s="91">
        <f t="shared" si="13"/>
        <v>84</v>
      </c>
      <c r="Q40" s="71">
        <v>5</v>
      </c>
      <c r="R40" s="69"/>
      <c r="S40" s="69" t="s">
        <v>483</v>
      </c>
      <c r="T40" s="69"/>
      <c r="U40" s="16">
        <f t="shared" si="5"/>
        <v>3</v>
      </c>
    </row>
    <row r="41" spans="1:25" ht="21" customHeight="1">
      <c r="A41" s="20">
        <v>39</v>
      </c>
      <c r="B41" s="20">
        <v>1</v>
      </c>
      <c r="C41" s="28" t="s">
        <v>97</v>
      </c>
      <c r="D41" s="77" t="s">
        <v>386</v>
      </c>
      <c r="E41" s="77"/>
      <c r="F41" s="66" t="s">
        <v>6</v>
      </c>
      <c r="G41" s="66" t="s">
        <v>7</v>
      </c>
      <c r="H41" s="66" t="s">
        <v>246</v>
      </c>
      <c r="I41" s="67" t="s">
        <v>230</v>
      </c>
      <c r="J41" s="67">
        <v>29</v>
      </c>
      <c r="K41" s="67">
        <v>13</v>
      </c>
      <c r="L41" s="69">
        <v>55</v>
      </c>
      <c r="M41" s="69">
        <v>59</v>
      </c>
      <c r="N41" s="69">
        <f t="shared" si="11"/>
        <v>114</v>
      </c>
      <c r="O41" s="69">
        <f t="shared" si="12"/>
        <v>29</v>
      </c>
      <c r="P41" s="91">
        <f t="shared" si="13"/>
        <v>85</v>
      </c>
      <c r="Q41" s="71"/>
      <c r="R41" s="69"/>
      <c r="S41" s="69"/>
      <c r="T41" s="69"/>
      <c r="U41" s="16">
        <f t="shared" si="5"/>
        <v>14</v>
      </c>
    </row>
    <row r="42" spans="1:25" ht="21" customHeight="1">
      <c r="A42" s="20">
        <v>40</v>
      </c>
      <c r="B42" s="20">
        <v>1</v>
      </c>
      <c r="C42" s="28" t="s">
        <v>151</v>
      </c>
      <c r="D42" s="65" t="s">
        <v>375</v>
      </c>
      <c r="E42" s="65"/>
      <c r="F42" s="89" t="s">
        <v>44</v>
      </c>
      <c r="G42" s="89" t="s">
        <v>45</v>
      </c>
      <c r="H42" s="89" t="s">
        <v>338</v>
      </c>
      <c r="I42" s="67" t="s">
        <v>243</v>
      </c>
      <c r="J42" s="140">
        <v>35</v>
      </c>
      <c r="K42" s="67">
        <v>1</v>
      </c>
      <c r="L42" s="69">
        <v>62</v>
      </c>
      <c r="M42" s="69">
        <v>58</v>
      </c>
      <c r="N42" s="69">
        <f t="shared" si="11"/>
        <v>120</v>
      </c>
      <c r="O42" s="69">
        <f t="shared" si="12"/>
        <v>35</v>
      </c>
      <c r="P42" s="91">
        <f t="shared" si="13"/>
        <v>85</v>
      </c>
      <c r="Q42" s="71"/>
      <c r="R42" s="69"/>
      <c r="S42" s="69"/>
      <c r="T42" s="69"/>
      <c r="U42" s="16">
        <f t="shared" si="5"/>
        <v>2</v>
      </c>
      <c r="X42" s="46"/>
    </row>
    <row r="43" spans="1:25" ht="21" customHeight="1">
      <c r="A43" s="20">
        <v>41</v>
      </c>
      <c r="B43" s="20">
        <v>1</v>
      </c>
      <c r="C43" s="28" t="s">
        <v>151</v>
      </c>
      <c r="D43" s="69" t="s">
        <v>384</v>
      </c>
      <c r="E43" s="69"/>
      <c r="F43" s="143" t="s">
        <v>60</v>
      </c>
      <c r="G43" s="143" t="s">
        <v>51</v>
      </c>
      <c r="H43" s="143" t="s">
        <v>3</v>
      </c>
      <c r="I43" s="69" t="s">
        <v>244</v>
      </c>
      <c r="J43" s="91">
        <v>21</v>
      </c>
      <c r="K43" s="69">
        <v>22</v>
      </c>
      <c r="L43" s="69">
        <v>54</v>
      </c>
      <c r="M43" s="69">
        <v>53</v>
      </c>
      <c r="N43" s="69">
        <f t="shared" si="11"/>
        <v>107</v>
      </c>
      <c r="O43" s="69">
        <f t="shared" si="12"/>
        <v>21</v>
      </c>
      <c r="P43" s="91">
        <f t="shared" si="13"/>
        <v>86</v>
      </c>
      <c r="Q43" s="71"/>
      <c r="R43" s="69"/>
      <c r="S43" s="69" t="s">
        <v>482</v>
      </c>
      <c r="T43" s="69"/>
      <c r="U43" s="16">
        <f t="shared" si="5"/>
        <v>23</v>
      </c>
    </row>
    <row r="44" spans="1:25" ht="21" customHeight="1">
      <c r="A44" s="20">
        <v>42</v>
      </c>
      <c r="B44" s="20">
        <v>1</v>
      </c>
      <c r="C44" s="28" t="s">
        <v>151</v>
      </c>
      <c r="D44" s="65" t="s">
        <v>373</v>
      </c>
      <c r="E44" s="65"/>
      <c r="F44" s="66" t="s">
        <v>56</v>
      </c>
      <c r="G44" s="66" t="s">
        <v>57</v>
      </c>
      <c r="H44" s="66" t="s">
        <v>249</v>
      </c>
      <c r="I44" s="67" t="s">
        <v>230</v>
      </c>
      <c r="J44" s="144">
        <v>25</v>
      </c>
      <c r="K44" s="67">
        <v>2</v>
      </c>
      <c r="L44" s="69">
        <v>57</v>
      </c>
      <c r="M44" s="69">
        <v>54</v>
      </c>
      <c r="N44" s="69">
        <f t="shared" si="11"/>
        <v>111</v>
      </c>
      <c r="O44" s="69">
        <f t="shared" si="12"/>
        <v>25</v>
      </c>
      <c r="P44" s="91">
        <f t="shared" si="13"/>
        <v>86</v>
      </c>
      <c r="Q44" s="71"/>
      <c r="R44" s="69"/>
      <c r="S44" s="69"/>
      <c r="T44" s="69"/>
      <c r="U44" s="16">
        <f t="shared" si="5"/>
        <v>3</v>
      </c>
      <c r="X44" s="46"/>
    </row>
    <row r="45" spans="1:25" ht="21" customHeight="1">
      <c r="A45" s="20">
        <v>43</v>
      </c>
      <c r="B45" s="20">
        <v>1</v>
      </c>
      <c r="C45" s="28" t="s">
        <v>151</v>
      </c>
      <c r="D45" s="65" t="s">
        <v>385</v>
      </c>
      <c r="E45" s="65"/>
      <c r="F45" s="66" t="s">
        <v>58</v>
      </c>
      <c r="G45" s="66" t="s">
        <v>59</v>
      </c>
      <c r="H45" s="66" t="s">
        <v>278</v>
      </c>
      <c r="I45" s="67" t="s">
        <v>230</v>
      </c>
      <c r="J45" s="67">
        <v>28</v>
      </c>
      <c r="K45" s="67">
        <v>2</v>
      </c>
      <c r="L45" s="69">
        <v>52</v>
      </c>
      <c r="M45" s="69">
        <v>62</v>
      </c>
      <c r="N45" s="69">
        <f t="shared" si="11"/>
        <v>114</v>
      </c>
      <c r="O45" s="69">
        <f t="shared" si="12"/>
        <v>28</v>
      </c>
      <c r="P45" s="91">
        <f t="shared" si="13"/>
        <v>86</v>
      </c>
      <c r="Q45" s="71"/>
      <c r="R45" s="69"/>
      <c r="S45" s="69"/>
      <c r="T45" s="69"/>
      <c r="U45" s="16">
        <f t="shared" si="5"/>
        <v>3</v>
      </c>
      <c r="X45" s="46"/>
    </row>
    <row r="46" spans="1:25" ht="21" customHeight="1">
      <c r="A46" s="20">
        <v>44</v>
      </c>
      <c r="B46" s="20">
        <v>1</v>
      </c>
      <c r="C46" s="28" t="s">
        <v>151</v>
      </c>
      <c r="D46" s="77" t="s">
        <v>384</v>
      </c>
      <c r="E46" s="77"/>
      <c r="F46" s="89" t="s">
        <v>117</v>
      </c>
      <c r="G46" s="89" t="s">
        <v>118</v>
      </c>
      <c r="H46" s="92" t="s">
        <v>3</v>
      </c>
      <c r="I46" s="67" t="s">
        <v>230</v>
      </c>
      <c r="J46" s="67">
        <v>15</v>
      </c>
      <c r="K46" s="67">
        <v>13</v>
      </c>
      <c r="L46" s="69">
        <v>49</v>
      </c>
      <c r="M46" s="69">
        <v>53</v>
      </c>
      <c r="N46" s="69">
        <f t="shared" si="11"/>
        <v>102</v>
      </c>
      <c r="O46" s="69">
        <f t="shared" si="12"/>
        <v>15</v>
      </c>
      <c r="P46" s="91">
        <f t="shared" si="13"/>
        <v>87</v>
      </c>
      <c r="Q46" s="71"/>
      <c r="R46" s="69"/>
      <c r="S46" s="69"/>
      <c r="T46" s="69"/>
      <c r="U46" s="16">
        <f t="shared" si="5"/>
        <v>14</v>
      </c>
      <c r="X46" s="46"/>
    </row>
    <row r="47" spans="1:25" ht="21" customHeight="1">
      <c r="A47" s="20">
        <v>45</v>
      </c>
      <c r="B47" s="20">
        <v>1</v>
      </c>
      <c r="C47" s="28" t="s">
        <v>151</v>
      </c>
      <c r="D47" s="83" t="s">
        <v>383</v>
      </c>
      <c r="E47" s="83"/>
      <c r="F47" s="145" t="s">
        <v>179</v>
      </c>
      <c r="G47" s="145" t="s">
        <v>285</v>
      </c>
      <c r="H47" s="66" t="s">
        <v>3</v>
      </c>
      <c r="I47" s="67" t="s">
        <v>243</v>
      </c>
      <c r="J47" s="73">
        <v>35</v>
      </c>
      <c r="K47" s="67">
        <v>2</v>
      </c>
      <c r="L47" s="69">
        <v>63</v>
      </c>
      <c r="M47" s="69">
        <v>59</v>
      </c>
      <c r="N47" s="69">
        <f t="shared" si="11"/>
        <v>122</v>
      </c>
      <c r="O47" s="69">
        <f t="shared" si="12"/>
        <v>35</v>
      </c>
      <c r="P47" s="91">
        <f t="shared" si="13"/>
        <v>87</v>
      </c>
      <c r="Q47" s="71"/>
      <c r="R47" s="69"/>
      <c r="S47" s="69"/>
      <c r="T47" s="69"/>
      <c r="U47" s="16">
        <f t="shared" si="5"/>
        <v>3</v>
      </c>
      <c r="X47" s="46"/>
    </row>
    <row r="48" spans="1:25" ht="21" customHeight="1">
      <c r="A48" s="20">
        <v>46</v>
      </c>
      <c r="B48" s="20">
        <v>1</v>
      </c>
      <c r="C48" s="28" t="s">
        <v>151</v>
      </c>
      <c r="D48" s="65" t="s">
        <v>378</v>
      </c>
      <c r="E48" s="65"/>
      <c r="F48" s="89" t="s">
        <v>15</v>
      </c>
      <c r="G48" s="89" t="s">
        <v>16</v>
      </c>
      <c r="H48" s="142" t="s">
        <v>17</v>
      </c>
      <c r="I48" s="67" t="s">
        <v>230</v>
      </c>
      <c r="J48" s="73">
        <v>36</v>
      </c>
      <c r="K48" s="67"/>
      <c r="L48" s="69">
        <v>60</v>
      </c>
      <c r="M48" s="69">
        <v>64</v>
      </c>
      <c r="N48" s="69">
        <f t="shared" si="11"/>
        <v>124</v>
      </c>
      <c r="O48" s="69">
        <f t="shared" si="12"/>
        <v>36</v>
      </c>
      <c r="P48" s="91">
        <f t="shared" si="13"/>
        <v>88</v>
      </c>
      <c r="Q48" s="71"/>
      <c r="R48" s="69"/>
      <c r="S48" s="69"/>
      <c r="T48" s="69"/>
      <c r="U48" s="16">
        <f t="shared" si="5"/>
        <v>1</v>
      </c>
      <c r="X48" s="46"/>
    </row>
    <row r="49" spans="1:24" ht="21" customHeight="1">
      <c r="A49" s="20">
        <v>47</v>
      </c>
      <c r="B49" s="20">
        <v>1</v>
      </c>
      <c r="C49" s="28" t="s">
        <v>151</v>
      </c>
      <c r="D49" s="65" t="s">
        <v>375</v>
      </c>
      <c r="E49" s="65"/>
      <c r="F49" s="66" t="s">
        <v>283</v>
      </c>
      <c r="G49" s="66" t="s">
        <v>284</v>
      </c>
      <c r="H49" s="66" t="s">
        <v>3</v>
      </c>
      <c r="I49" s="67" t="s">
        <v>244</v>
      </c>
      <c r="J49" s="73">
        <v>31</v>
      </c>
      <c r="K49" s="67">
        <v>2</v>
      </c>
      <c r="L49" s="69">
        <v>60</v>
      </c>
      <c r="M49" s="69">
        <v>60</v>
      </c>
      <c r="N49" s="69">
        <f t="shared" si="11"/>
        <v>120</v>
      </c>
      <c r="O49" s="69">
        <f t="shared" si="12"/>
        <v>31</v>
      </c>
      <c r="P49" s="91">
        <f t="shared" si="13"/>
        <v>89</v>
      </c>
      <c r="Q49" s="71"/>
      <c r="R49" s="69"/>
      <c r="S49" s="69"/>
      <c r="T49" s="69"/>
      <c r="U49" s="16">
        <f t="shared" si="5"/>
        <v>3</v>
      </c>
      <c r="X49" s="46"/>
    </row>
    <row r="50" spans="1:24" ht="21" customHeight="1">
      <c r="A50" s="20">
        <v>48</v>
      </c>
      <c r="B50" s="20">
        <v>1</v>
      </c>
      <c r="C50" s="28" t="s">
        <v>151</v>
      </c>
      <c r="D50" s="77" t="s">
        <v>383</v>
      </c>
      <c r="E50" s="77"/>
      <c r="F50" s="89" t="s">
        <v>379</v>
      </c>
      <c r="G50" s="89" t="s">
        <v>380</v>
      </c>
      <c r="H50" s="142" t="s">
        <v>381</v>
      </c>
      <c r="I50" s="67" t="s">
        <v>230</v>
      </c>
      <c r="J50" s="140" t="s">
        <v>382</v>
      </c>
      <c r="K50" s="67">
        <v>2</v>
      </c>
      <c r="L50" s="69">
        <v>58</v>
      </c>
      <c r="M50" s="69">
        <v>54</v>
      </c>
      <c r="N50" s="69">
        <f t="shared" si="11"/>
        <v>112</v>
      </c>
      <c r="O50" s="69" t="str">
        <f t="shared" si="12"/>
        <v>22</v>
      </c>
      <c r="P50" s="91">
        <f t="shared" si="13"/>
        <v>90</v>
      </c>
      <c r="Q50" s="71"/>
      <c r="R50" s="69"/>
      <c r="S50" s="69"/>
      <c r="T50" s="69"/>
      <c r="U50" s="16">
        <f t="shared" si="5"/>
        <v>3</v>
      </c>
      <c r="X50" s="46"/>
    </row>
    <row r="51" spans="1:24" ht="21" customHeight="1">
      <c r="A51" s="20">
        <v>49</v>
      </c>
      <c r="B51" s="20">
        <v>1</v>
      </c>
      <c r="C51" s="28" t="s">
        <v>151</v>
      </c>
      <c r="D51" s="69" t="s">
        <v>384</v>
      </c>
      <c r="E51" s="69"/>
      <c r="F51" s="66" t="s">
        <v>286</v>
      </c>
      <c r="G51" s="66" t="s">
        <v>287</v>
      </c>
      <c r="H51" s="66" t="s">
        <v>288</v>
      </c>
      <c r="I51" s="67" t="s">
        <v>243</v>
      </c>
      <c r="J51" s="67">
        <v>21</v>
      </c>
      <c r="K51" s="67">
        <v>2</v>
      </c>
      <c r="L51" s="69">
        <v>60</v>
      </c>
      <c r="M51" s="69">
        <v>52</v>
      </c>
      <c r="N51" s="69">
        <f t="shared" si="11"/>
        <v>112</v>
      </c>
      <c r="O51" s="69">
        <f t="shared" si="12"/>
        <v>21</v>
      </c>
      <c r="P51" s="91">
        <f t="shared" si="13"/>
        <v>91</v>
      </c>
      <c r="Q51" s="71"/>
      <c r="R51" s="69"/>
      <c r="S51" s="69"/>
      <c r="T51" s="69"/>
      <c r="U51" s="16">
        <f t="shared" si="5"/>
        <v>3</v>
      </c>
      <c r="V51" s="16">
        <f>J51+1</f>
        <v>22</v>
      </c>
      <c r="X51" s="46"/>
    </row>
    <row r="52" spans="1:24" ht="21" customHeight="1">
      <c r="A52" s="20">
        <v>50</v>
      </c>
      <c r="B52" s="20">
        <v>1</v>
      </c>
      <c r="C52" s="28" t="s">
        <v>151</v>
      </c>
      <c r="D52" s="77" t="s">
        <v>373</v>
      </c>
      <c r="E52" s="77"/>
      <c r="F52" s="66" t="s">
        <v>143</v>
      </c>
      <c r="G52" s="66" t="s">
        <v>144</v>
      </c>
      <c r="H52" s="66" t="s">
        <v>3</v>
      </c>
      <c r="I52" s="67" t="s">
        <v>243</v>
      </c>
      <c r="J52" s="144">
        <v>36</v>
      </c>
      <c r="K52" s="67"/>
      <c r="L52" s="69">
        <v>65</v>
      </c>
      <c r="M52" s="69">
        <v>64</v>
      </c>
      <c r="N52" s="69">
        <f t="shared" si="11"/>
        <v>129</v>
      </c>
      <c r="O52" s="69">
        <f t="shared" si="12"/>
        <v>36</v>
      </c>
      <c r="P52" s="91">
        <f t="shared" si="13"/>
        <v>93</v>
      </c>
      <c r="Q52" s="71"/>
      <c r="R52" s="69"/>
      <c r="S52" s="69"/>
      <c r="T52" s="69"/>
      <c r="U52" s="16">
        <f t="shared" si="5"/>
        <v>1</v>
      </c>
      <c r="V52" s="16">
        <f>J52+2</f>
        <v>38</v>
      </c>
    </row>
    <row r="53" spans="1:24" ht="21" customHeight="1">
      <c r="A53" s="20"/>
      <c r="B53" s="20"/>
      <c r="C53" s="28"/>
      <c r="D53" s="25"/>
      <c r="E53" s="25"/>
      <c r="F53" s="8"/>
      <c r="G53" s="8"/>
      <c r="H53" s="9"/>
      <c r="I53" s="6"/>
      <c r="J53" s="13"/>
      <c r="K53" s="6"/>
      <c r="L53" s="16"/>
      <c r="M53" s="16"/>
      <c r="Q53" s="17"/>
      <c r="X53" s="45"/>
    </row>
    <row r="54" spans="1:24" ht="21" customHeight="1">
      <c r="A54" s="20"/>
      <c r="B54" s="20"/>
      <c r="C54" s="28"/>
      <c r="D54" s="25"/>
      <c r="E54" s="25"/>
      <c r="F54" s="11"/>
      <c r="G54" s="11"/>
      <c r="H54" s="8"/>
      <c r="I54" s="6"/>
      <c r="J54" s="42"/>
      <c r="K54" s="6"/>
      <c r="L54" s="16"/>
      <c r="M54" s="16"/>
      <c r="Q54" s="17"/>
      <c r="S54" s="16" t="s">
        <v>480</v>
      </c>
    </row>
    <row r="55" spans="1:24" ht="21" customHeight="1">
      <c r="A55" s="20"/>
      <c r="B55" s="20"/>
      <c r="C55" s="28"/>
      <c r="D55" s="27"/>
      <c r="E55" s="27"/>
      <c r="F55" s="11"/>
      <c r="G55" s="11"/>
      <c r="H55" s="12"/>
      <c r="I55" s="6"/>
      <c r="J55" s="42"/>
      <c r="K55" s="6"/>
      <c r="L55" s="16"/>
      <c r="M55" s="16"/>
      <c r="Q55" s="17"/>
    </row>
    <row r="56" spans="1:24" s="16" customFormat="1" ht="21" customHeight="1">
      <c r="A56" s="18">
        <v>51</v>
      </c>
      <c r="B56" s="18"/>
      <c r="C56" s="29"/>
      <c r="D56" s="16" t="s">
        <v>250</v>
      </c>
      <c r="F56" s="18" t="s">
        <v>218</v>
      </c>
      <c r="G56" s="18" t="s">
        <v>397</v>
      </c>
      <c r="H56" s="18" t="s">
        <v>398</v>
      </c>
      <c r="I56" s="16" t="s">
        <v>230</v>
      </c>
      <c r="J56" s="6" t="s">
        <v>279</v>
      </c>
      <c r="K56" s="6">
        <v>1</v>
      </c>
      <c r="L56" s="16">
        <v>56</v>
      </c>
      <c r="M56" s="16">
        <v>58</v>
      </c>
      <c r="N56" s="16">
        <f t="shared" ref="N56:N67" si="14">L56+M56</f>
        <v>114</v>
      </c>
      <c r="O56" s="271">
        <f>(((N56+R56)/2)-72)*0.65</f>
        <v>31.525000000000002</v>
      </c>
      <c r="P56" s="18"/>
      <c r="Q56" s="17"/>
      <c r="R56" s="16">
        <v>127</v>
      </c>
      <c r="X56" s="17"/>
    </row>
    <row r="57" spans="1:24" s="16" customFormat="1" ht="21" customHeight="1">
      <c r="A57" s="18">
        <v>52</v>
      </c>
      <c r="B57" s="18"/>
      <c r="C57" s="29"/>
      <c r="D57" s="16" t="s">
        <v>251</v>
      </c>
      <c r="F57" s="18" t="s">
        <v>399</v>
      </c>
      <c r="G57" s="18" t="s">
        <v>400</v>
      </c>
      <c r="H57" s="18" t="s">
        <v>3</v>
      </c>
      <c r="I57" s="16" t="s">
        <v>230</v>
      </c>
      <c r="J57" s="6" t="s">
        <v>354</v>
      </c>
      <c r="K57" s="6"/>
      <c r="L57" s="16">
        <v>58</v>
      </c>
      <c r="M57" s="16">
        <v>56</v>
      </c>
      <c r="N57" s="16">
        <f t="shared" si="14"/>
        <v>114</v>
      </c>
      <c r="P57" s="18"/>
      <c r="Q57" s="17"/>
      <c r="X57" s="17"/>
    </row>
    <row r="58" spans="1:24" s="16" customFormat="1" ht="21" customHeight="1">
      <c r="A58" s="18">
        <v>53</v>
      </c>
      <c r="B58" s="18"/>
      <c r="C58" s="29"/>
      <c r="D58" s="16" t="s">
        <v>252</v>
      </c>
      <c r="F58" s="18" t="s">
        <v>401</v>
      </c>
      <c r="G58" s="18" t="s">
        <v>402</v>
      </c>
      <c r="H58" s="18" t="s">
        <v>403</v>
      </c>
      <c r="I58" s="16" t="s">
        <v>230</v>
      </c>
      <c r="J58" s="6" t="s">
        <v>279</v>
      </c>
      <c r="K58" s="6">
        <v>1</v>
      </c>
      <c r="L58" s="16">
        <v>55</v>
      </c>
      <c r="M58" s="16">
        <v>60</v>
      </c>
      <c r="N58" s="16">
        <f t="shared" si="14"/>
        <v>115</v>
      </c>
      <c r="O58" s="271">
        <f>(((N58+R58)/2)-72)*0.65</f>
        <v>27.625</v>
      </c>
      <c r="P58" s="18"/>
      <c r="Q58" s="17"/>
      <c r="R58" s="16">
        <v>114</v>
      </c>
      <c r="X58" s="17"/>
    </row>
    <row r="59" spans="1:24" s="16" customFormat="1" ht="21" customHeight="1">
      <c r="A59" s="18">
        <v>54</v>
      </c>
      <c r="B59" s="20"/>
      <c r="C59" s="28"/>
      <c r="D59" s="27" t="s">
        <v>256</v>
      </c>
      <c r="E59" s="27"/>
      <c r="F59" s="31" t="s">
        <v>404</v>
      </c>
      <c r="G59" s="31" t="s">
        <v>405</v>
      </c>
      <c r="H59" s="31" t="s">
        <v>3</v>
      </c>
      <c r="I59" s="6" t="s">
        <v>230</v>
      </c>
      <c r="J59" s="6" t="s">
        <v>279</v>
      </c>
      <c r="K59" s="6">
        <v>1</v>
      </c>
      <c r="L59" s="16">
        <v>63</v>
      </c>
      <c r="M59" s="16">
        <v>53</v>
      </c>
      <c r="N59" s="16">
        <f t="shared" si="14"/>
        <v>116</v>
      </c>
      <c r="O59" s="271">
        <f>(((N59+R59)/2)-72)*0.65</f>
        <v>27.625</v>
      </c>
      <c r="P59" s="18"/>
      <c r="Q59" s="17"/>
      <c r="R59" s="16">
        <v>113</v>
      </c>
      <c r="X59" s="17"/>
    </row>
    <row r="60" spans="1:24" s="16" customFormat="1" ht="21" customHeight="1">
      <c r="A60" s="18">
        <v>55</v>
      </c>
      <c r="B60" s="18"/>
      <c r="C60" s="29"/>
      <c r="D60" s="25" t="s">
        <v>257</v>
      </c>
      <c r="F60" s="18" t="s">
        <v>406</v>
      </c>
      <c r="G60" s="18" t="s">
        <v>407</v>
      </c>
      <c r="H60" s="18" t="s">
        <v>3</v>
      </c>
      <c r="I60" s="16" t="s">
        <v>230</v>
      </c>
      <c r="J60" s="6" t="s">
        <v>354</v>
      </c>
      <c r="K60" s="6"/>
      <c r="L60" s="16">
        <v>53</v>
      </c>
      <c r="M60" s="16">
        <v>56</v>
      </c>
      <c r="N60" s="16">
        <f t="shared" si="14"/>
        <v>109</v>
      </c>
      <c r="P60" s="18"/>
      <c r="Q60" s="17"/>
      <c r="X60" s="17"/>
    </row>
    <row r="61" spans="1:24" ht="21" customHeight="1">
      <c r="A61" s="18">
        <v>56</v>
      </c>
      <c r="B61" s="20"/>
      <c r="C61" s="28"/>
      <c r="D61" s="16" t="s">
        <v>258</v>
      </c>
      <c r="E61" s="27"/>
      <c r="F61" s="58" t="s">
        <v>408</v>
      </c>
      <c r="G61" s="58" t="s">
        <v>409</v>
      </c>
      <c r="H61" s="8" t="s">
        <v>3</v>
      </c>
      <c r="I61" s="6" t="s">
        <v>230</v>
      </c>
      <c r="J61" s="6" t="s">
        <v>354</v>
      </c>
      <c r="K61" s="6"/>
      <c r="L61" s="16">
        <v>53</v>
      </c>
      <c r="M61" s="16">
        <v>63</v>
      </c>
      <c r="N61" s="16">
        <f t="shared" si="14"/>
        <v>116</v>
      </c>
      <c r="P61" s="63"/>
      <c r="Q61" s="17"/>
    </row>
    <row r="62" spans="1:24" s="16" customFormat="1" ht="21" customHeight="1">
      <c r="A62" s="18">
        <v>57</v>
      </c>
      <c r="B62" s="20"/>
      <c r="C62" s="28"/>
      <c r="D62" s="16" t="s">
        <v>384</v>
      </c>
      <c r="E62" s="25"/>
      <c r="F62" s="11" t="s">
        <v>145</v>
      </c>
      <c r="G62" s="11" t="s">
        <v>410</v>
      </c>
      <c r="H62" s="11" t="s">
        <v>3</v>
      </c>
      <c r="I62" s="6" t="s">
        <v>230</v>
      </c>
      <c r="J62" s="6" t="s">
        <v>354</v>
      </c>
      <c r="K62" s="6"/>
      <c r="L62" s="16">
        <v>53</v>
      </c>
      <c r="M62" s="16">
        <v>60</v>
      </c>
      <c r="N62" s="16">
        <f t="shared" si="14"/>
        <v>113</v>
      </c>
      <c r="P62" s="18"/>
      <c r="Q62" s="17"/>
      <c r="S62" s="16" t="s">
        <v>363</v>
      </c>
      <c r="T62" s="17"/>
      <c r="X62" s="17"/>
    </row>
    <row r="63" spans="1:24" s="16" customFormat="1" ht="21" customHeight="1">
      <c r="A63" s="18">
        <v>58</v>
      </c>
      <c r="B63" s="18"/>
      <c r="C63" s="29"/>
      <c r="D63" s="25" t="s">
        <v>261</v>
      </c>
      <c r="F63" s="18" t="s">
        <v>413</v>
      </c>
      <c r="G63" s="18" t="s">
        <v>10</v>
      </c>
      <c r="H63" s="18" t="s">
        <v>3</v>
      </c>
      <c r="I63" s="16" t="s">
        <v>230</v>
      </c>
      <c r="J63" s="6" t="s">
        <v>354</v>
      </c>
      <c r="K63" s="6"/>
      <c r="L63" s="16">
        <v>53</v>
      </c>
      <c r="M63" s="16">
        <v>47</v>
      </c>
      <c r="N63" s="16">
        <f t="shared" si="14"/>
        <v>100</v>
      </c>
      <c r="P63" s="18"/>
      <c r="Q63" s="17"/>
      <c r="X63" s="17"/>
    </row>
    <row r="64" spans="1:24" s="16" customFormat="1" ht="21" customHeight="1">
      <c r="A64" s="18">
        <v>59</v>
      </c>
      <c r="B64" s="20"/>
      <c r="C64" s="28"/>
      <c r="D64" s="16" t="s">
        <v>262</v>
      </c>
      <c r="E64" s="25"/>
      <c r="F64" s="8" t="s">
        <v>411</v>
      </c>
      <c r="G64" s="8" t="s">
        <v>412</v>
      </c>
      <c r="H64" s="9" t="s">
        <v>390</v>
      </c>
      <c r="I64" s="6" t="s">
        <v>230</v>
      </c>
      <c r="J64" s="13" t="s">
        <v>279</v>
      </c>
      <c r="K64" s="6"/>
      <c r="L64" s="16">
        <v>53</v>
      </c>
      <c r="M64" s="16">
        <v>56</v>
      </c>
      <c r="N64" s="16">
        <f t="shared" si="14"/>
        <v>109</v>
      </c>
      <c r="P64" s="18"/>
      <c r="Q64" s="17"/>
      <c r="X64" s="49"/>
    </row>
    <row r="65" spans="1:24" s="16" customFormat="1" ht="21" customHeight="1">
      <c r="A65" s="18">
        <v>60</v>
      </c>
      <c r="B65" s="18"/>
      <c r="C65" s="29"/>
      <c r="D65" s="16" t="s">
        <v>263</v>
      </c>
      <c r="F65" s="18" t="s">
        <v>414</v>
      </c>
      <c r="G65" s="18" t="s">
        <v>415</v>
      </c>
      <c r="H65" s="18" t="s">
        <v>3</v>
      </c>
      <c r="I65" s="16" t="s">
        <v>244</v>
      </c>
      <c r="J65" s="6" t="s">
        <v>354</v>
      </c>
      <c r="K65" s="6"/>
      <c r="L65" s="16">
        <v>60</v>
      </c>
      <c r="M65" s="16">
        <v>54</v>
      </c>
      <c r="N65" s="16">
        <f t="shared" si="14"/>
        <v>114</v>
      </c>
      <c r="P65" s="18"/>
      <c r="Q65" s="17"/>
      <c r="X65" s="17"/>
    </row>
    <row r="66" spans="1:24" s="16" customFormat="1" ht="21" customHeight="1">
      <c r="A66" s="18">
        <v>61</v>
      </c>
      <c r="B66" s="18"/>
      <c r="C66" s="28"/>
      <c r="D66" s="16" t="s">
        <v>264</v>
      </c>
      <c r="F66" s="31" t="s">
        <v>416</v>
      </c>
      <c r="G66" s="31" t="s">
        <v>417</v>
      </c>
      <c r="H66" s="31" t="s">
        <v>3</v>
      </c>
      <c r="I66" s="6" t="s">
        <v>230</v>
      </c>
      <c r="J66" s="6" t="s">
        <v>354</v>
      </c>
      <c r="K66" s="6"/>
      <c r="L66" s="16">
        <v>47</v>
      </c>
      <c r="M66" s="16">
        <v>49</v>
      </c>
      <c r="N66" s="16">
        <f t="shared" si="14"/>
        <v>96</v>
      </c>
      <c r="P66" s="18"/>
      <c r="Q66" s="17"/>
      <c r="T66" s="16" t="s">
        <v>485</v>
      </c>
      <c r="X66" s="17"/>
    </row>
    <row r="67" spans="1:24" s="16" customFormat="1" ht="21" customHeight="1">
      <c r="A67" s="18">
        <v>62</v>
      </c>
      <c r="B67" s="18"/>
      <c r="C67" s="29"/>
      <c r="D67" s="16" t="s">
        <v>265</v>
      </c>
      <c r="F67" s="18" t="s">
        <v>418</v>
      </c>
      <c r="G67" s="18" t="s">
        <v>227</v>
      </c>
      <c r="H67" s="18" t="s">
        <v>3</v>
      </c>
      <c r="I67" s="16" t="s">
        <v>230</v>
      </c>
      <c r="J67" s="6" t="s">
        <v>354</v>
      </c>
      <c r="K67" s="6"/>
      <c r="L67" s="16">
        <v>51</v>
      </c>
      <c r="M67" s="16">
        <v>52</v>
      </c>
      <c r="N67" s="16">
        <f t="shared" si="14"/>
        <v>103</v>
      </c>
      <c r="P67" s="18"/>
      <c r="Q67" s="17"/>
      <c r="X67" s="17"/>
    </row>
    <row r="68" spans="1:24" s="16" customFormat="1" ht="21" customHeight="1">
      <c r="A68" s="18">
        <v>63</v>
      </c>
      <c r="B68" s="18"/>
      <c r="C68" s="29"/>
      <c r="D68" s="16" t="s">
        <v>266</v>
      </c>
      <c r="F68" s="18" t="s">
        <v>419</v>
      </c>
      <c r="G68" s="18" t="s">
        <v>420</v>
      </c>
      <c r="H68" s="18" t="s">
        <v>3</v>
      </c>
      <c r="I68" s="16" t="s">
        <v>230</v>
      </c>
      <c r="J68" s="6" t="s">
        <v>310</v>
      </c>
      <c r="K68" s="6"/>
      <c r="L68" s="16">
        <v>46</v>
      </c>
      <c r="M68" s="16">
        <v>38</v>
      </c>
      <c r="N68" s="16">
        <f t="shared" ref="N68:N69" si="15">L68+M68</f>
        <v>84</v>
      </c>
      <c r="P68" s="18"/>
      <c r="Q68" s="17">
        <v>13</v>
      </c>
      <c r="X68" s="49"/>
    </row>
    <row r="69" spans="1:24" s="16" customFormat="1" ht="21" customHeight="1">
      <c r="A69" s="18">
        <v>64</v>
      </c>
      <c r="B69" s="18"/>
      <c r="C69" s="29"/>
      <c r="D69" s="16" t="s">
        <v>396</v>
      </c>
      <c r="E69" s="18"/>
      <c r="F69" s="18" t="s">
        <v>103</v>
      </c>
      <c r="G69" s="18" t="s">
        <v>421</v>
      </c>
      <c r="H69" s="18" t="s">
        <v>422</v>
      </c>
      <c r="I69" s="16" t="s">
        <v>230</v>
      </c>
      <c r="J69" s="16" t="s">
        <v>279</v>
      </c>
      <c r="K69" s="6">
        <v>1</v>
      </c>
      <c r="L69" s="16">
        <v>64</v>
      </c>
      <c r="M69" s="16">
        <v>61</v>
      </c>
      <c r="N69" s="16">
        <f t="shared" si="15"/>
        <v>125</v>
      </c>
      <c r="O69" s="271">
        <f>(((N69+R69)/2)-72)*0.65</f>
        <v>33.475000000000001</v>
      </c>
      <c r="P69" s="18"/>
      <c r="Q69" s="17"/>
      <c r="R69" s="16">
        <v>122</v>
      </c>
      <c r="X69" s="17"/>
    </row>
    <row r="70" spans="1:24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P70" s="18"/>
      <c r="Q70" s="17"/>
      <c r="X70" s="17"/>
    </row>
    <row r="71" spans="1:24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P71" s="18"/>
      <c r="Q71" s="17"/>
      <c r="X71" s="17"/>
    </row>
    <row r="72" spans="1:24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P72" s="18"/>
      <c r="Q72" s="17"/>
      <c r="X72" s="17"/>
    </row>
    <row r="73" spans="1:24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P73" s="18"/>
      <c r="Q73" s="17"/>
      <c r="X73" s="17"/>
    </row>
    <row r="74" spans="1:24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P74" s="18"/>
      <c r="Q74" s="17"/>
      <c r="X74" s="17"/>
    </row>
    <row r="75" spans="1:24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P75" s="18"/>
      <c r="Q75" s="17"/>
      <c r="X75" s="17"/>
    </row>
    <row r="76" spans="1:24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P76" s="18"/>
      <c r="Q76" s="17"/>
      <c r="X76" s="17"/>
    </row>
    <row r="77" spans="1:24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P77" s="18"/>
      <c r="Q77" s="17"/>
      <c r="X77" s="17"/>
    </row>
    <row r="78" spans="1:24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P78" s="18"/>
      <c r="Q78" s="17"/>
      <c r="X78" s="17"/>
    </row>
    <row r="79" spans="1:24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P79" s="18"/>
      <c r="Q79" s="17"/>
      <c r="X79" s="17"/>
    </row>
    <row r="80" spans="1:24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P80" s="18"/>
      <c r="Q80" s="17"/>
      <c r="X80" s="17"/>
    </row>
    <row r="81" spans="1:24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P81" s="18"/>
      <c r="Q81" s="17"/>
      <c r="X81" s="17"/>
    </row>
    <row r="82" spans="1:24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P82" s="18"/>
      <c r="Q82" s="17"/>
      <c r="X82" s="17"/>
    </row>
    <row r="83" spans="1:24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P83" s="18"/>
      <c r="Q83" s="17"/>
      <c r="X83" s="17"/>
    </row>
    <row r="84" spans="1:24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P84" s="18"/>
      <c r="Q84" s="17"/>
      <c r="X84" s="17"/>
    </row>
    <row r="85" spans="1:24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P85" s="18"/>
      <c r="Q85" s="17"/>
      <c r="X85" s="17"/>
    </row>
    <row r="86" spans="1:24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P86" s="18"/>
      <c r="Q86" s="17"/>
      <c r="X86" s="17"/>
    </row>
    <row r="87" spans="1:24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P87" s="18"/>
      <c r="Q87" s="17"/>
      <c r="X87" s="17"/>
    </row>
    <row r="88" spans="1:24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P88" s="18"/>
      <c r="Q88" s="17"/>
      <c r="X88" s="17"/>
    </row>
    <row r="89" spans="1:24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P89" s="18"/>
      <c r="Q89" s="17"/>
      <c r="X89" s="17"/>
    </row>
    <row r="90" spans="1:24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P90" s="18"/>
      <c r="Q90" s="17"/>
      <c r="X90" s="17"/>
    </row>
    <row r="91" spans="1:24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P91" s="18"/>
      <c r="Q91" s="17"/>
      <c r="X91" s="17"/>
    </row>
    <row r="92" spans="1:24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P92" s="18"/>
      <c r="Q92" s="17"/>
      <c r="X92" s="17"/>
    </row>
    <row r="93" spans="1:24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P93" s="18"/>
      <c r="Q93" s="17"/>
      <c r="X93" s="17"/>
    </row>
    <row r="94" spans="1:24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P94" s="18"/>
      <c r="Q94" s="17"/>
      <c r="X94" s="17"/>
    </row>
    <row r="95" spans="1:24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P95" s="18"/>
      <c r="Q95" s="17"/>
      <c r="X95" s="17"/>
    </row>
    <row r="96" spans="1:24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P96" s="18"/>
      <c r="Q96" s="17"/>
      <c r="X96" s="17"/>
    </row>
    <row r="97" spans="1:24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P97" s="18"/>
      <c r="Q97" s="17"/>
      <c r="X97" s="17"/>
    </row>
    <row r="98" spans="1:24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P98" s="18"/>
      <c r="Q98" s="17"/>
      <c r="X98" s="17"/>
    </row>
    <row r="99" spans="1:24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P99" s="18"/>
      <c r="Q99" s="17"/>
      <c r="X99" s="17"/>
    </row>
    <row r="100" spans="1:24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P100" s="18"/>
      <c r="Q100" s="17"/>
      <c r="X100" s="17"/>
    </row>
    <row r="101" spans="1:24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P101" s="18"/>
      <c r="Q101" s="17"/>
      <c r="X101" s="17"/>
    </row>
    <row r="102" spans="1:24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P102" s="18"/>
      <c r="Q102" s="17"/>
      <c r="X102" s="17"/>
    </row>
    <row r="103" spans="1:24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P103" s="18"/>
      <c r="Q103" s="17"/>
      <c r="X103" s="17"/>
    </row>
    <row r="104" spans="1:24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P104" s="18"/>
      <c r="Q104" s="17"/>
      <c r="X104" s="17"/>
    </row>
    <row r="105" spans="1:24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P105" s="18"/>
      <c r="Q105" s="17"/>
      <c r="X105" s="17"/>
    </row>
    <row r="106" spans="1:24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P106" s="18"/>
      <c r="Q106" s="17"/>
      <c r="X106" s="17"/>
    </row>
    <row r="107" spans="1:24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P107" s="18"/>
      <c r="Q107" s="17"/>
      <c r="X107" s="17"/>
    </row>
    <row r="108" spans="1:24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P108" s="18"/>
      <c r="Q108" s="17"/>
      <c r="X108" s="17"/>
    </row>
    <row r="109" spans="1:24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P109" s="18"/>
      <c r="Q109" s="17"/>
      <c r="X109" s="17"/>
    </row>
    <row r="110" spans="1:24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P110" s="18"/>
      <c r="Q110" s="17"/>
      <c r="X110" s="17"/>
    </row>
    <row r="111" spans="1:24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P111" s="18"/>
      <c r="Q111" s="17"/>
      <c r="X111" s="17"/>
    </row>
    <row r="112" spans="1:24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P112" s="18"/>
      <c r="Q112" s="17"/>
      <c r="X112" s="17"/>
    </row>
    <row r="113" spans="1:24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P113" s="18"/>
      <c r="Q113" s="17"/>
      <c r="X113" s="17"/>
    </row>
    <row r="114" spans="1:24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P114" s="18"/>
      <c r="Q114" s="17"/>
      <c r="X114" s="17"/>
    </row>
    <row r="115" spans="1:24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P115" s="18"/>
      <c r="Q115" s="17"/>
      <c r="X115" s="17"/>
    </row>
    <row r="116" spans="1:24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P116" s="18"/>
      <c r="Q116" s="17"/>
      <c r="X116" s="17"/>
    </row>
    <row r="117" spans="1:24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P117" s="18"/>
      <c r="Q117" s="17"/>
      <c r="X117" s="17"/>
    </row>
    <row r="118" spans="1:24" s="16" customFormat="1">
      <c r="A118" s="18"/>
      <c r="B118" s="18"/>
      <c r="C118" s="29"/>
      <c r="D118" s="18"/>
      <c r="E118" s="18"/>
      <c r="F118" s="18"/>
      <c r="G118" s="18"/>
      <c r="H118" s="18"/>
      <c r="K118" s="32"/>
      <c r="L118" s="18"/>
      <c r="M118" s="18"/>
      <c r="P118" s="18"/>
      <c r="Q118" s="17"/>
      <c r="X118" s="17"/>
    </row>
    <row r="119" spans="1:24" s="16" customFormat="1">
      <c r="A119" s="18"/>
      <c r="B119" s="18"/>
      <c r="C119" s="29"/>
      <c r="D119" s="18"/>
      <c r="E119" s="18"/>
      <c r="F119" s="18"/>
      <c r="G119" s="18"/>
      <c r="H119" s="18"/>
      <c r="K119" s="32"/>
      <c r="L119" s="18"/>
      <c r="M119" s="18"/>
      <c r="P119" s="18"/>
      <c r="Q119" s="17"/>
      <c r="X119" s="17"/>
    </row>
    <row r="120" spans="1:24" s="16" customFormat="1">
      <c r="A120" s="18"/>
      <c r="B120" s="18"/>
      <c r="C120" s="29"/>
      <c r="D120" s="18"/>
      <c r="E120" s="18"/>
      <c r="F120" s="18"/>
      <c r="G120" s="18"/>
      <c r="H120" s="18"/>
      <c r="K120" s="32"/>
      <c r="L120" s="18"/>
      <c r="M120" s="18"/>
      <c r="P120" s="18"/>
      <c r="Q120" s="17"/>
      <c r="X120" s="17"/>
    </row>
    <row r="121" spans="1:24" s="16" customFormat="1">
      <c r="A121" s="18"/>
      <c r="B121" s="18"/>
      <c r="C121" s="29"/>
      <c r="D121" s="18"/>
      <c r="E121" s="18"/>
      <c r="F121" s="18"/>
      <c r="G121" s="18"/>
      <c r="H121" s="18"/>
      <c r="K121" s="32"/>
      <c r="L121" s="18"/>
      <c r="M121" s="18"/>
      <c r="P121" s="18"/>
      <c r="Q121" s="17"/>
      <c r="X121" s="17"/>
    </row>
    <row r="122" spans="1:24" s="16" customFormat="1">
      <c r="A122" s="18"/>
      <c r="B122" s="18"/>
      <c r="C122" s="29"/>
      <c r="D122" s="18"/>
      <c r="E122" s="18"/>
      <c r="F122" s="18"/>
      <c r="G122" s="18"/>
      <c r="H122" s="18"/>
      <c r="K122" s="32"/>
      <c r="L122" s="18"/>
      <c r="M122" s="18"/>
      <c r="P122" s="18"/>
      <c r="Q122" s="17"/>
      <c r="X122" s="17"/>
    </row>
    <row r="123" spans="1:24" s="16" customFormat="1">
      <c r="A123" s="18"/>
      <c r="B123" s="18"/>
      <c r="C123" s="29"/>
      <c r="D123" s="18"/>
      <c r="E123" s="18"/>
      <c r="F123" s="18"/>
      <c r="G123" s="18"/>
      <c r="H123" s="18"/>
      <c r="K123" s="32"/>
      <c r="L123" s="18"/>
      <c r="M123" s="18"/>
      <c r="P123" s="18"/>
      <c r="Q123" s="17"/>
      <c r="X123" s="17"/>
    </row>
    <row r="124" spans="1:24" s="16" customFormat="1">
      <c r="A124" s="18"/>
      <c r="B124" s="18"/>
      <c r="C124" s="29"/>
      <c r="D124" s="18"/>
      <c r="E124" s="18"/>
      <c r="F124" s="18"/>
      <c r="G124" s="18"/>
      <c r="H124" s="18"/>
      <c r="K124" s="32"/>
      <c r="L124" s="18"/>
      <c r="M124" s="18"/>
      <c r="P124" s="18"/>
      <c r="Q124" s="17"/>
      <c r="X124" s="17"/>
    </row>
    <row r="125" spans="1:24" s="16" customFormat="1">
      <c r="A125" s="18"/>
      <c r="B125" s="18"/>
      <c r="C125" s="29"/>
      <c r="D125" s="18"/>
      <c r="E125" s="18"/>
      <c r="F125" s="18"/>
      <c r="G125" s="18"/>
      <c r="H125" s="18"/>
      <c r="K125" s="32"/>
      <c r="L125" s="18"/>
      <c r="M125" s="18"/>
      <c r="P125" s="18"/>
      <c r="Q125" s="17"/>
      <c r="X125" s="17"/>
    </row>
    <row r="126" spans="1:24" s="16" customFormat="1">
      <c r="A126" s="18"/>
      <c r="B126" s="18"/>
      <c r="C126" s="29"/>
      <c r="D126" s="18"/>
      <c r="E126" s="18"/>
      <c r="F126" s="18"/>
      <c r="G126" s="18"/>
      <c r="H126" s="18"/>
      <c r="K126" s="32"/>
      <c r="L126" s="18"/>
      <c r="M126" s="18"/>
      <c r="P126" s="18"/>
      <c r="Q126" s="17"/>
      <c r="X126" s="17"/>
    </row>
    <row r="127" spans="1:24" s="16" customFormat="1">
      <c r="A127" s="18"/>
      <c r="B127" s="18"/>
      <c r="C127" s="29"/>
      <c r="D127" s="18"/>
      <c r="E127" s="18"/>
      <c r="F127" s="18"/>
      <c r="G127" s="18"/>
      <c r="H127" s="18"/>
      <c r="K127" s="32"/>
      <c r="L127" s="18"/>
      <c r="M127" s="18"/>
      <c r="P127" s="18"/>
      <c r="Q127" s="17"/>
      <c r="X127" s="17"/>
    </row>
    <row r="128" spans="1:24" s="16" customFormat="1">
      <c r="A128" s="18"/>
      <c r="B128" s="18"/>
      <c r="C128" s="29"/>
      <c r="D128" s="18"/>
      <c r="E128" s="18"/>
      <c r="F128" s="18"/>
      <c r="G128" s="18"/>
      <c r="H128" s="18"/>
      <c r="K128" s="32"/>
      <c r="L128" s="18"/>
      <c r="M128" s="18"/>
      <c r="P128" s="18"/>
      <c r="Q128" s="17"/>
      <c r="X128" s="17"/>
    </row>
    <row r="129" spans="1:24" s="16" customFormat="1">
      <c r="A129" s="18"/>
      <c r="B129" s="18"/>
      <c r="C129" s="29"/>
      <c r="D129" s="18"/>
      <c r="E129" s="18"/>
      <c r="F129" s="18"/>
      <c r="G129" s="18"/>
      <c r="H129" s="18"/>
      <c r="K129" s="32"/>
      <c r="L129" s="18"/>
      <c r="M129" s="18"/>
      <c r="P129" s="18"/>
      <c r="Q129" s="17"/>
      <c r="X129" s="17"/>
    </row>
  </sheetData>
  <sortState xmlns:xlrd2="http://schemas.microsoft.com/office/spreadsheetml/2017/richdata2" ref="D4:T52">
    <sortCondition ref="P4:P52"/>
    <sortCondition ref="N4:N52"/>
    <sortCondition ref="E4:E52"/>
  </sortState>
  <mergeCells count="1">
    <mergeCell ref="AA2:AB2"/>
  </mergeCells>
  <phoneticPr fontId="60"/>
  <dataValidations count="1">
    <dataValidation type="list" allowBlank="1" showInputMessage="1" showErrorMessage="1" sqref="C3:C65" xr:uid="{4E330268-E8AF-4BF3-ABBE-F7F949A088E1}">
      <formula1>"会員,NEW-1,NEW-2,GUEST"</formula1>
    </dataValidation>
  </dataValidations>
  <printOptions gridLines="1"/>
  <pageMargins left="0.25" right="0.25" top="0.75" bottom="0.75" header="0.3" footer="0.3"/>
  <pageSetup scale="4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B0CF-71C9-47C5-90E6-CE997D08DC04}">
  <sheetPr>
    <pageSetUpPr fitToPage="1"/>
  </sheetPr>
  <dimension ref="A1:AG129"/>
  <sheetViews>
    <sheetView zoomScale="80" zoomScaleNormal="80" workbookViewId="0">
      <pane xSplit="7" ySplit="2" topLeftCell="H3" activePane="bottomRight" state="frozen"/>
      <selection pane="topRight" activeCell="F1" sqref="F1"/>
      <selection pane="bottomLeft" activeCell="A4" sqref="A4"/>
      <selection pane="bottomRight" activeCell="B8" sqref="B8:B16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7.625" style="16" customWidth="1"/>
    <col min="11" max="11" width="7.625" style="32" customWidth="1"/>
    <col min="12" max="13" width="7.625" style="18" customWidth="1"/>
    <col min="14" max="14" width="8.125" style="16" customWidth="1"/>
    <col min="15" max="15" width="5.625" style="16" customWidth="1"/>
    <col min="16" max="16" width="5.375" style="18" bestFit="1" customWidth="1"/>
    <col min="17" max="17" width="10" style="18" customWidth="1"/>
    <col min="18" max="21" width="10" style="16" customWidth="1"/>
    <col min="22" max="22" width="9.125" style="16"/>
    <col min="23" max="23" width="6.125" style="16" customWidth="1"/>
    <col min="24" max="24" width="33.5" style="17" customWidth="1"/>
    <col min="25" max="25" width="10.5" style="16" customWidth="1"/>
    <col min="26" max="26" width="62.5" style="18" customWidth="1"/>
    <col min="27" max="28" width="24.875" style="18" customWidth="1"/>
    <col min="29" max="16384" width="9.125" style="18"/>
  </cols>
  <sheetData>
    <row r="1" spans="1:33" ht="18.75" thickBot="1">
      <c r="A1" s="50" t="s">
        <v>526</v>
      </c>
      <c r="B1" s="50"/>
      <c r="C1" s="30"/>
      <c r="D1" s="21"/>
      <c r="E1" s="21"/>
      <c r="F1" s="21"/>
      <c r="G1" s="21"/>
    </row>
    <row r="2" spans="1:33" ht="32.25" customHeight="1" thickBo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370</v>
      </c>
      <c r="P2" s="22" t="s">
        <v>38</v>
      </c>
      <c r="Q2" s="15" t="s">
        <v>162</v>
      </c>
      <c r="R2" s="15" t="s">
        <v>99</v>
      </c>
      <c r="S2" s="15" t="s">
        <v>100</v>
      </c>
      <c r="T2" s="15"/>
      <c r="U2" s="44" t="s">
        <v>155</v>
      </c>
      <c r="V2" s="64" t="s">
        <v>332</v>
      </c>
      <c r="W2" s="64"/>
      <c r="X2" s="105" t="s">
        <v>423</v>
      </c>
      <c r="Y2" s="106" t="s">
        <v>424</v>
      </c>
      <c r="Z2" s="106" t="s">
        <v>542</v>
      </c>
      <c r="AA2" s="336" t="s">
        <v>543</v>
      </c>
      <c r="AB2" s="337"/>
      <c r="AC2" s="106" t="s">
        <v>544</v>
      </c>
      <c r="AD2" s="106" t="s">
        <v>545</v>
      </c>
      <c r="AE2" s="106" t="s">
        <v>546</v>
      </c>
      <c r="AF2" s="106" t="s">
        <v>370</v>
      </c>
      <c r="AG2" s="107" t="s">
        <v>547</v>
      </c>
    </row>
    <row r="3" spans="1:33" ht="21" customHeight="1" thickTop="1">
      <c r="A3" s="20">
        <v>1</v>
      </c>
      <c r="B3" s="20">
        <v>21</v>
      </c>
      <c r="C3" s="28" t="s">
        <v>97</v>
      </c>
      <c r="D3" s="25" t="s">
        <v>266</v>
      </c>
      <c r="E3" s="25"/>
      <c r="F3" s="61" t="s">
        <v>156</v>
      </c>
      <c r="G3" s="61" t="s">
        <v>157</v>
      </c>
      <c r="H3" s="280" t="s">
        <v>271</v>
      </c>
      <c r="I3" s="6" t="s">
        <v>230</v>
      </c>
      <c r="J3" s="42">
        <v>21</v>
      </c>
      <c r="K3" s="6">
        <v>3</v>
      </c>
      <c r="L3" s="16">
        <v>41</v>
      </c>
      <c r="M3" s="16">
        <v>44</v>
      </c>
      <c r="N3" s="16">
        <f>SUM(L3:M3)</f>
        <v>85</v>
      </c>
      <c r="O3" s="16">
        <v>21</v>
      </c>
      <c r="P3" s="279">
        <f t="shared" ref="P3:P46" si="0">N3-J3</f>
        <v>64</v>
      </c>
      <c r="Q3" s="17">
        <v>5</v>
      </c>
      <c r="R3" s="16">
        <v>6</v>
      </c>
      <c r="T3" s="16">
        <v>21</v>
      </c>
      <c r="U3" s="16">
        <f>K3+B3</f>
        <v>24</v>
      </c>
      <c r="V3" s="104">
        <f>(J3-(72-P3)/2)*0.8</f>
        <v>13.600000000000001</v>
      </c>
      <c r="W3" s="63"/>
      <c r="X3" s="108" t="s">
        <v>548</v>
      </c>
      <c r="Y3" s="109">
        <v>50</v>
      </c>
      <c r="Z3" s="110" t="s">
        <v>289</v>
      </c>
      <c r="AA3" s="139" t="str">
        <f t="shared" ref="AA3:AA14" si="1">F3</f>
        <v>Okada</v>
      </c>
      <c r="AB3" s="139" t="str">
        <f t="shared" ref="AB3:AB14" si="2">G3</f>
        <v>Jun</v>
      </c>
      <c r="AC3" s="130">
        <f t="shared" ref="AC3:AE7" si="3">L3</f>
        <v>41</v>
      </c>
      <c r="AD3" s="131">
        <f t="shared" si="3"/>
        <v>44</v>
      </c>
      <c r="AE3" s="131">
        <f t="shared" si="3"/>
        <v>85</v>
      </c>
      <c r="AF3" s="131">
        <f>J3</f>
        <v>21</v>
      </c>
      <c r="AG3" s="132">
        <f>P3</f>
        <v>64</v>
      </c>
    </row>
    <row r="4" spans="1:33" ht="21" customHeight="1">
      <c r="A4" s="20">
        <v>2</v>
      </c>
      <c r="B4" s="20">
        <v>18</v>
      </c>
      <c r="C4" s="28" t="s">
        <v>97</v>
      </c>
      <c r="D4" s="25" t="s">
        <v>253</v>
      </c>
      <c r="E4" s="25"/>
      <c r="F4" s="51" t="s">
        <v>66</v>
      </c>
      <c r="G4" s="51" t="s">
        <v>67</v>
      </c>
      <c r="H4" s="278" t="s">
        <v>272</v>
      </c>
      <c r="I4" s="6" t="s">
        <v>230</v>
      </c>
      <c r="J4" s="6">
        <v>26</v>
      </c>
      <c r="K4" s="6">
        <v>7</v>
      </c>
      <c r="L4" s="16">
        <v>43</v>
      </c>
      <c r="M4" s="16">
        <v>49</v>
      </c>
      <c r="N4" s="16">
        <f t="shared" ref="N4:N46" si="4">SUM(L4:M4)</f>
        <v>92</v>
      </c>
      <c r="O4" s="16">
        <v>26</v>
      </c>
      <c r="P4" s="279">
        <f t="shared" si="0"/>
        <v>66</v>
      </c>
      <c r="Q4" s="17">
        <v>2</v>
      </c>
      <c r="T4" s="16">
        <v>18</v>
      </c>
      <c r="U4" s="16">
        <f t="shared" ref="U4:U54" si="5">K4+B4</f>
        <v>25</v>
      </c>
      <c r="V4" s="104">
        <f>(J4-(72-P4)/2)*0.9</f>
        <v>20.7</v>
      </c>
      <c r="W4" s="63"/>
      <c r="X4" s="111" t="s">
        <v>425</v>
      </c>
      <c r="Y4" s="112"/>
      <c r="Z4" s="113" t="s">
        <v>149</v>
      </c>
      <c r="AA4" s="126" t="str">
        <f t="shared" si="1"/>
        <v>Taijima</v>
      </c>
      <c r="AB4" s="126" t="str">
        <f t="shared" si="2"/>
        <v>Shigeo</v>
      </c>
      <c r="AC4" s="130">
        <f t="shared" si="3"/>
        <v>43</v>
      </c>
      <c r="AD4" s="131">
        <f t="shared" si="3"/>
        <v>49</v>
      </c>
      <c r="AE4" s="131">
        <f t="shared" si="3"/>
        <v>92</v>
      </c>
      <c r="AF4" s="131">
        <f t="shared" ref="AF4:AF7" si="6">J4</f>
        <v>26</v>
      </c>
      <c r="AG4" s="132">
        <f t="shared" ref="AG4:AG7" si="7">P4</f>
        <v>66</v>
      </c>
    </row>
    <row r="5" spans="1:33" ht="21" customHeight="1">
      <c r="A5" s="20">
        <v>3</v>
      </c>
      <c r="B5" s="20">
        <v>15</v>
      </c>
      <c r="C5" s="28" t="s">
        <v>97</v>
      </c>
      <c r="D5" s="25" t="s">
        <v>256</v>
      </c>
      <c r="E5" s="25"/>
      <c r="F5" s="61" t="s">
        <v>527</v>
      </c>
      <c r="G5" s="61" t="s">
        <v>528</v>
      </c>
      <c r="H5" s="61" t="s">
        <v>529</v>
      </c>
      <c r="I5" s="6" t="s">
        <v>243</v>
      </c>
      <c r="J5" s="42">
        <v>25</v>
      </c>
      <c r="K5" s="6"/>
      <c r="L5" s="16">
        <v>48</v>
      </c>
      <c r="M5" s="16">
        <v>44</v>
      </c>
      <c r="N5" s="16">
        <f t="shared" si="4"/>
        <v>92</v>
      </c>
      <c r="O5" s="16">
        <v>25</v>
      </c>
      <c r="P5" s="279">
        <f t="shared" si="0"/>
        <v>67</v>
      </c>
      <c r="Q5" s="17">
        <v>14</v>
      </c>
      <c r="T5" s="16">
        <v>15</v>
      </c>
      <c r="U5" s="16">
        <f t="shared" si="5"/>
        <v>15</v>
      </c>
      <c r="V5" s="104">
        <f>(J5-(72-P5)/2)*0.95</f>
        <v>21.375</v>
      </c>
      <c r="W5" s="63"/>
      <c r="X5" s="111" t="s">
        <v>426</v>
      </c>
      <c r="Y5" s="112"/>
      <c r="Z5" s="113" t="s">
        <v>549</v>
      </c>
      <c r="AA5" s="126" t="str">
        <f t="shared" si="1"/>
        <v>Terao</v>
      </c>
      <c r="AB5" s="126" t="str">
        <f t="shared" si="2"/>
        <v>Rumi</v>
      </c>
      <c r="AC5" s="130">
        <f t="shared" si="3"/>
        <v>48</v>
      </c>
      <c r="AD5" s="131">
        <f t="shared" si="3"/>
        <v>44</v>
      </c>
      <c r="AE5" s="131">
        <f t="shared" si="3"/>
        <v>92</v>
      </c>
      <c r="AF5" s="131">
        <f t="shared" si="6"/>
        <v>25</v>
      </c>
      <c r="AG5" s="132">
        <f t="shared" si="7"/>
        <v>67</v>
      </c>
    </row>
    <row r="6" spans="1:33" ht="21" customHeight="1">
      <c r="A6" s="20">
        <v>4</v>
      </c>
      <c r="B6" s="20">
        <v>12</v>
      </c>
      <c r="C6" s="28" t="s">
        <v>97</v>
      </c>
      <c r="D6" s="27" t="s">
        <v>250</v>
      </c>
      <c r="E6" s="27"/>
      <c r="F6" s="51" t="s">
        <v>389</v>
      </c>
      <c r="G6" s="51" t="s">
        <v>67</v>
      </c>
      <c r="H6" s="56" t="s">
        <v>390</v>
      </c>
      <c r="I6" s="6" t="s">
        <v>230</v>
      </c>
      <c r="J6" s="6">
        <v>27</v>
      </c>
      <c r="K6" s="6">
        <v>19</v>
      </c>
      <c r="L6" s="16">
        <v>48</v>
      </c>
      <c r="M6" s="16">
        <v>46</v>
      </c>
      <c r="N6" s="16">
        <f t="shared" si="4"/>
        <v>94</v>
      </c>
      <c r="O6" s="16">
        <v>27</v>
      </c>
      <c r="P6" s="279">
        <f t="shared" si="0"/>
        <v>67</v>
      </c>
      <c r="Q6" s="278"/>
      <c r="T6" s="16">
        <v>12</v>
      </c>
      <c r="U6" s="16">
        <f t="shared" si="5"/>
        <v>31</v>
      </c>
      <c r="X6" s="111" t="s">
        <v>427</v>
      </c>
      <c r="Y6" s="112"/>
      <c r="Z6" s="113" t="s">
        <v>550</v>
      </c>
      <c r="AA6" s="126" t="str">
        <f t="shared" si="1"/>
        <v>Marumoto</v>
      </c>
      <c r="AB6" s="126" t="str">
        <f t="shared" si="2"/>
        <v>Shigeo</v>
      </c>
      <c r="AC6" s="130">
        <f t="shared" si="3"/>
        <v>48</v>
      </c>
      <c r="AD6" s="131">
        <f t="shared" si="3"/>
        <v>46</v>
      </c>
      <c r="AE6" s="131">
        <f t="shared" si="3"/>
        <v>94</v>
      </c>
      <c r="AF6" s="131">
        <f t="shared" si="6"/>
        <v>27</v>
      </c>
      <c r="AG6" s="132">
        <f t="shared" si="7"/>
        <v>67</v>
      </c>
    </row>
    <row r="7" spans="1:33" ht="21" customHeight="1" thickBot="1">
      <c r="A7" s="20">
        <v>5</v>
      </c>
      <c r="B7" s="20">
        <v>11</v>
      </c>
      <c r="C7" s="28" t="s">
        <v>97</v>
      </c>
      <c r="D7" s="25" t="s">
        <v>258</v>
      </c>
      <c r="E7" s="25"/>
      <c r="F7" s="61" t="s">
        <v>179</v>
      </c>
      <c r="G7" s="61" t="s">
        <v>180</v>
      </c>
      <c r="H7" s="61" t="s">
        <v>3</v>
      </c>
      <c r="I7" s="6" t="s">
        <v>230</v>
      </c>
      <c r="J7" s="42">
        <v>13</v>
      </c>
      <c r="K7" s="6">
        <v>12</v>
      </c>
      <c r="L7" s="16">
        <v>41</v>
      </c>
      <c r="M7" s="16">
        <v>40</v>
      </c>
      <c r="N7" s="16">
        <f t="shared" si="4"/>
        <v>81</v>
      </c>
      <c r="O7" s="16">
        <v>13</v>
      </c>
      <c r="P7" s="279">
        <f t="shared" si="0"/>
        <v>68</v>
      </c>
      <c r="Q7" s="17"/>
      <c r="S7" s="16" t="s">
        <v>581</v>
      </c>
      <c r="T7" s="16">
        <v>11</v>
      </c>
      <c r="U7" s="16">
        <f t="shared" si="5"/>
        <v>23</v>
      </c>
      <c r="X7" s="111" t="s">
        <v>428</v>
      </c>
      <c r="Y7" s="112"/>
      <c r="Z7" s="113" t="s">
        <v>551</v>
      </c>
      <c r="AA7" s="126" t="str">
        <f t="shared" si="1"/>
        <v>Nakane</v>
      </c>
      <c r="AB7" s="126" t="str">
        <f t="shared" si="2"/>
        <v>Yusuke</v>
      </c>
      <c r="AC7" s="133">
        <f t="shared" si="3"/>
        <v>41</v>
      </c>
      <c r="AD7" s="133">
        <f t="shared" si="3"/>
        <v>40</v>
      </c>
      <c r="AE7" s="133">
        <f t="shared" si="3"/>
        <v>81</v>
      </c>
      <c r="AF7" s="131">
        <f t="shared" si="6"/>
        <v>13</v>
      </c>
      <c r="AG7" s="134">
        <f t="shared" si="7"/>
        <v>68</v>
      </c>
    </row>
    <row r="8" spans="1:33" ht="21" customHeight="1">
      <c r="A8" s="20">
        <v>6</v>
      </c>
      <c r="B8" s="20">
        <v>10</v>
      </c>
      <c r="C8" s="28" t="s">
        <v>97</v>
      </c>
      <c r="D8" s="25" t="s">
        <v>261</v>
      </c>
      <c r="E8" s="25"/>
      <c r="F8" s="61" t="s">
        <v>52</v>
      </c>
      <c r="G8" s="61" t="s">
        <v>76</v>
      </c>
      <c r="H8" s="61" t="s">
        <v>270</v>
      </c>
      <c r="I8" s="6" t="s">
        <v>230</v>
      </c>
      <c r="J8" s="42">
        <v>20</v>
      </c>
      <c r="K8" s="6">
        <v>12</v>
      </c>
      <c r="L8" s="16">
        <v>44</v>
      </c>
      <c r="M8" s="16">
        <v>45</v>
      </c>
      <c r="N8" s="16">
        <f t="shared" si="4"/>
        <v>89</v>
      </c>
      <c r="O8" s="16">
        <v>20</v>
      </c>
      <c r="P8" s="279">
        <f t="shared" si="0"/>
        <v>69</v>
      </c>
      <c r="Q8" s="17">
        <v>11</v>
      </c>
      <c r="T8" s="16">
        <v>10</v>
      </c>
      <c r="U8" s="16">
        <f t="shared" si="5"/>
        <v>22</v>
      </c>
      <c r="X8" s="111" t="s">
        <v>429</v>
      </c>
      <c r="Y8" s="116"/>
      <c r="Z8" s="113" t="s">
        <v>552</v>
      </c>
      <c r="AA8" s="126" t="str">
        <f t="shared" si="1"/>
        <v>Tachibana</v>
      </c>
      <c r="AB8" s="127" t="str">
        <f t="shared" si="2"/>
        <v>Toshiya</v>
      </c>
      <c r="AC8" s="148"/>
      <c r="AD8" s="149"/>
      <c r="AE8" s="150"/>
      <c r="AF8" s="150"/>
      <c r="AG8" s="150"/>
    </row>
    <row r="9" spans="1:33" ht="21" customHeight="1">
      <c r="A9" s="20">
        <v>7</v>
      </c>
      <c r="B9" s="20">
        <v>9</v>
      </c>
      <c r="C9" s="28" t="s">
        <v>97</v>
      </c>
      <c r="D9" s="25" t="s">
        <v>256</v>
      </c>
      <c r="E9" s="25"/>
      <c r="F9" s="61" t="s">
        <v>145</v>
      </c>
      <c r="G9" s="61" t="s">
        <v>111</v>
      </c>
      <c r="H9" s="61" t="s">
        <v>277</v>
      </c>
      <c r="I9" s="6" t="s">
        <v>230</v>
      </c>
      <c r="J9" s="42">
        <v>14</v>
      </c>
      <c r="K9" s="6">
        <v>20</v>
      </c>
      <c r="L9" s="16">
        <v>42</v>
      </c>
      <c r="M9" s="16">
        <v>42</v>
      </c>
      <c r="N9" s="16">
        <f t="shared" si="4"/>
        <v>84</v>
      </c>
      <c r="O9" s="16">
        <v>14</v>
      </c>
      <c r="P9" s="279">
        <f t="shared" si="0"/>
        <v>70</v>
      </c>
      <c r="Q9" s="17" t="s">
        <v>578</v>
      </c>
      <c r="T9" s="16">
        <v>9</v>
      </c>
      <c r="U9" s="16">
        <f t="shared" si="5"/>
        <v>29</v>
      </c>
      <c r="X9" s="111" t="s">
        <v>430</v>
      </c>
      <c r="Y9" s="116"/>
      <c r="Z9" s="113" t="s">
        <v>553</v>
      </c>
      <c r="AA9" s="126" t="str">
        <f t="shared" si="1"/>
        <v>Nakamura</v>
      </c>
      <c r="AB9" s="127" t="str">
        <f t="shared" si="2"/>
        <v>Kyosuke</v>
      </c>
      <c r="AC9" s="128"/>
      <c r="AD9" s="33"/>
      <c r="AE9" s="33"/>
      <c r="AF9" s="33"/>
      <c r="AG9" s="33"/>
    </row>
    <row r="10" spans="1:33" ht="21" customHeight="1">
      <c r="A10" s="20">
        <v>8</v>
      </c>
      <c r="B10" s="20">
        <v>8</v>
      </c>
      <c r="C10" s="28" t="s">
        <v>97</v>
      </c>
      <c r="D10" s="16" t="s">
        <v>252</v>
      </c>
      <c r="E10" s="16"/>
      <c r="F10" s="51" t="s">
        <v>236</v>
      </c>
      <c r="G10" s="51" t="s">
        <v>159</v>
      </c>
      <c r="H10" s="51" t="s">
        <v>237</v>
      </c>
      <c r="I10" s="6" t="s">
        <v>230</v>
      </c>
      <c r="J10" s="6">
        <v>27</v>
      </c>
      <c r="K10" s="6">
        <v>4</v>
      </c>
      <c r="L10" s="16">
        <v>46</v>
      </c>
      <c r="M10" s="16">
        <v>51</v>
      </c>
      <c r="N10" s="16">
        <f t="shared" si="4"/>
        <v>97</v>
      </c>
      <c r="O10" s="16">
        <v>27</v>
      </c>
      <c r="P10" s="279">
        <f t="shared" si="0"/>
        <v>70</v>
      </c>
      <c r="Q10" s="17"/>
      <c r="T10" s="16">
        <v>8</v>
      </c>
      <c r="U10" s="16">
        <f t="shared" si="5"/>
        <v>12</v>
      </c>
      <c r="X10" s="111" t="s">
        <v>431</v>
      </c>
      <c r="Y10" s="116"/>
      <c r="Z10" s="113" t="s">
        <v>554</v>
      </c>
      <c r="AA10" s="126" t="str">
        <f t="shared" si="1"/>
        <v xml:space="preserve">Harada </v>
      </c>
      <c r="AB10" s="127" t="str">
        <f t="shared" si="2"/>
        <v>Naoyuki</v>
      </c>
      <c r="AC10" s="128"/>
      <c r="AD10" s="33"/>
      <c r="AE10" s="33"/>
      <c r="AF10" s="33"/>
      <c r="AG10" s="33"/>
    </row>
    <row r="11" spans="1:33" ht="21" customHeight="1">
      <c r="A11" s="20">
        <v>9</v>
      </c>
      <c r="B11" s="20">
        <v>7</v>
      </c>
      <c r="C11" s="28" t="s">
        <v>97</v>
      </c>
      <c r="D11" s="27" t="s">
        <v>259</v>
      </c>
      <c r="E11" s="27"/>
      <c r="F11" s="61" t="s">
        <v>401</v>
      </c>
      <c r="G11" s="61" t="s">
        <v>402</v>
      </c>
      <c r="H11" s="278" t="s">
        <v>403</v>
      </c>
      <c r="I11" s="6" t="s">
        <v>230</v>
      </c>
      <c r="J11" s="6">
        <v>28</v>
      </c>
      <c r="K11" s="6">
        <v>2</v>
      </c>
      <c r="L11" s="16">
        <v>48</v>
      </c>
      <c r="M11" s="16">
        <v>50</v>
      </c>
      <c r="N11" s="16">
        <f t="shared" si="4"/>
        <v>98</v>
      </c>
      <c r="O11" s="16">
        <v>28</v>
      </c>
      <c r="P11" s="279">
        <f t="shared" si="0"/>
        <v>70</v>
      </c>
      <c r="Q11" s="17"/>
      <c r="T11" s="16">
        <v>7</v>
      </c>
      <c r="U11" s="16">
        <f t="shared" si="5"/>
        <v>9</v>
      </c>
      <c r="X11" s="111" t="s">
        <v>432</v>
      </c>
      <c r="Y11" s="116"/>
      <c r="Z11" s="113" t="s">
        <v>555</v>
      </c>
      <c r="AA11" s="126" t="str">
        <f t="shared" si="1"/>
        <v>Saruhashi</v>
      </c>
      <c r="AB11" s="127" t="str">
        <f t="shared" si="2"/>
        <v>Takao</v>
      </c>
      <c r="AC11" s="128"/>
      <c r="AD11" s="33"/>
      <c r="AE11" s="33"/>
      <c r="AF11" s="33"/>
      <c r="AG11" s="33"/>
    </row>
    <row r="12" spans="1:33" ht="21" customHeight="1">
      <c r="A12" s="20">
        <v>10</v>
      </c>
      <c r="B12" s="20">
        <v>6</v>
      </c>
      <c r="C12" s="28" t="s">
        <v>97</v>
      </c>
      <c r="D12" s="25" t="s">
        <v>259</v>
      </c>
      <c r="E12" s="25"/>
      <c r="F12" s="61" t="s">
        <v>216</v>
      </c>
      <c r="G12" s="61" t="s">
        <v>217</v>
      </c>
      <c r="H12" s="61" t="s">
        <v>3</v>
      </c>
      <c r="I12" s="6" t="s">
        <v>243</v>
      </c>
      <c r="J12" s="42">
        <v>13</v>
      </c>
      <c r="K12" s="6">
        <v>3</v>
      </c>
      <c r="L12" s="16">
        <v>38</v>
      </c>
      <c r="M12" s="16">
        <v>46</v>
      </c>
      <c r="N12" s="16">
        <f t="shared" si="4"/>
        <v>84</v>
      </c>
      <c r="O12" s="16">
        <v>13</v>
      </c>
      <c r="P12" s="279">
        <f t="shared" si="0"/>
        <v>71</v>
      </c>
      <c r="Q12" s="17">
        <v>3</v>
      </c>
      <c r="R12" s="16">
        <v>3</v>
      </c>
      <c r="S12" s="16" t="s">
        <v>581</v>
      </c>
      <c r="T12" s="16">
        <v>6</v>
      </c>
      <c r="U12" s="16">
        <f t="shared" si="5"/>
        <v>9</v>
      </c>
      <c r="X12" s="111" t="s">
        <v>433</v>
      </c>
      <c r="Y12" s="116"/>
      <c r="Z12" s="113" t="s">
        <v>555</v>
      </c>
      <c r="AA12" s="126" t="str">
        <f t="shared" si="1"/>
        <v>Cho</v>
      </c>
      <c r="AB12" s="127" t="str">
        <f t="shared" si="2"/>
        <v>Danny</v>
      </c>
      <c r="AC12" s="128"/>
      <c r="AD12" s="33"/>
      <c r="AE12" s="33"/>
      <c r="AF12" s="33"/>
      <c r="AG12" s="33"/>
    </row>
    <row r="13" spans="1:33" ht="21" customHeight="1">
      <c r="A13" s="20">
        <v>11</v>
      </c>
      <c r="B13" s="20">
        <v>5</v>
      </c>
      <c r="C13" s="28" t="s">
        <v>97</v>
      </c>
      <c r="D13" s="25" t="s">
        <v>253</v>
      </c>
      <c r="E13" s="25"/>
      <c r="F13" s="51" t="s">
        <v>267</v>
      </c>
      <c r="G13" s="51" t="s">
        <v>268</v>
      </c>
      <c r="H13" s="278" t="s">
        <v>269</v>
      </c>
      <c r="I13" s="6" t="s">
        <v>230</v>
      </c>
      <c r="J13" s="42">
        <v>15</v>
      </c>
      <c r="K13" s="6">
        <v>10</v>
      </c>
      <c r="L13" s="16">
        <v>42</v>
      </c>
      <c r="M13" s="16">
        <v>45</v>
      </c>
      <c r="N13" s="16">
        <f t="shared" si="4"/>
        <v>87</v>
      </c>
      <c r="O13" s="16">
        <v>15</v>
      </c>
      <c r="P13" s="279">
        <f t="shared" si="0"/>
        <v>72</v>
      </c>
      <c r="Q13" s="17">
        <v>11</v>
      </c>
      <c r="T13" s="16">
        <v>5</v>
      </c>
      <c r="U13" s="16">
        <f t="shared" si="5"/>
        <v>15</v>
      </c>
      <c r="X13" s="111" t="s">
        <v>556</v>
      </c>
      <c r="Y13" s="116"/>
      <c r="Z13" s="113" t="s">
        <v>557</v>
      </c>
      <c r="AA13" s="126" t="str">
        <f t="shared" si="1"/>
        <v>Kamei</v>
      </c>
      <c r="AB13" s="127" t="str">
        <f t="shared" si="2"/>
        <v>Yoshio</v>
      </c>
      <c r="AC13" s="128"/>
      <c r="AD13" s="33"/>
      <c r="AE13" s="33"/>
      <c r="AF13" s="33"/>
      <c r="AG13" s="33"/>
    </row>
    <row r="14" spans="1:33" ht="21" customHeight="1">
      <c r="A14" s="20">
        <v>12</v>
      </c>
      <c r="B14" s="20">
        <v>4</v>
      </c>
      <c r="C14" s="28" t="s">
        <v>97</v>
      </c>
      <c r="D14" s="27" t="s">
        <v>253</v>
      </c>
      <c r="E14" s="27"/>
      <c r="F14" s="51" t="s">
        <v>114</v>
      </c>
      <c r="G14" s="51" t="s">
        <v>115</v>
      </c>
      <c r="H14" s="278" t="s">
        <v>116</v>
      </c>
      <c r="I14" s="6" t="s">
        <v>230</v>
      </c>
      <c r="J14" s="282">
        <v>17</v>
      </c>
      <c r="K14" s="6">
        <v>9</v>
      </c>
      <c r="L14" s="16">
        <v>49</v>
      </c>
      <c r="M14" s="16">
        <v>41</v>
      </c>
      <c r="N14" s="16">
        <f t="shared" si="4"/>
        <v>90</v>
      </c>
      <c r="O14" s="16">
        <v>17</v>
      </c>
      <c r="P14" s="279">
        <f t="shared" si="0"/>
        <v>73</v>
      </c>
      <c r="Q14" s="17"/>
      <c r="T14" s="16">
        <v>4</v>
      </c>
      <c r="U14" s="16">
        <f t="shared" si="5"/>
        <v>13</v>
      </c>
      <c r="X14" s="111" t="s">
        <v>434</v>
      </c>
      <c r="Y14" s="116"/>
      <c r="Z14" s="136" t="s">
        <v>558</v>
      </c>
      <c r="AA14" s="126" t="str">
        <f t="shared" si="1"/>
        <v>Lee</v>
      </c>
      <c r="AB14" s="127" t="str">
        <f t="shared" si="2"/>
        <v>Kyu Ha</v>
      </c>
      <c r="AC14" s="128"/>
      <c r="AD14" s="33"/>
      <c r="AE14" s="33"/>
      <c r="AF14" s="33"/>
      <c r="AG14" s="33"/>
    </row>
    <row r="15" spans="1:33" ht="21" customHeight="1">
      <c r="A15" s="20">
        <v>13</v>
      </c>
      <c r="B15" s="20">
        <v>3</v>
      </c>
      <c r="C15" s="28" t="s">
        <v>97</v>
      </c>
      <c r="D15" s="54" t="s">
        <v>265</v>
      </c>
      <c r="E15" s="54"/>
      <c r="F15" s="277" t="s">
        <v>91</v>
      </c>
      <c r="G15" s="277" t="s">
        <v>119</v>
      </c>
      <c r="H15" s="51" t="s">
        <v>123</v>
      </c>
      <c r="I15" s="6" t="s">
        <v>230</v>
      </c>
      <c r="J15" s="41">
        <v>21</v>
      </c>
      <c r="K15" s="6">
        <v>3</v>
      </c>
      <c r="L15" s="16">
        <v>42</v>
      </c>
      <c r="M15" s="16">
        <v>52</v>
      </c>
      <c r="N15" s="16">
        <f t="shared" si="4"/>
        <v>94</v>
      </c>
      <c r="O15" s="16">
        <v>21</v>
      </c>
      <c r="P15" s="279">
        <f t="shared" si="0"/>
        <v>73</v>
      </c>
      <c r="Q15" s="17"/>
      <c r="T15" s="16">
        <v>3</v>
      </c>
      <c r="U15" s="16">
        <f t="shared" si="5"/>
        <v>6</v>
      </c>
      <c r="X15" s="111" t="s">
        <v>435</v>
      </c>
      <c r="Y15" s="116"/>
      <c r="Z15" s="113" t="s">
        <v>559</v>
      </c>
      <c r="AA15" s="114" t="str">
        <f>F17</f>
        <v>Komura</v>
      </c>
      <c r="AB15" s="113" t="str">
        <f>G17</f>
        <v>Tadahiro</v>
      </c>
      <c r="AC15" s="128"/>
      <c r="AD15" s="33"/>
      <c r="AE15" s="33"/>
      <c r="AF15" s="33"/>
      <c r="AG15" s="33"/>
    </row>
    <row r="16" spans="1:33" s="16" customFormat="1" ht="21" customHeight="1">
      <c r="A16" s="20">
        <v>14</v>
      </c>
      <c r="B16" s="20">
        <v>2</v>
      </c>
      <c r="C16" s="28" t="s">
        <v>97</v>
      </c>
      <c r="D16" s="25" t="s">
        <v>260</v>
      </c>
      <c r="E16" s="25"/>
      <c r="F16" s="61" t="s">
        <v>4</v>
      </c>
      <c r="G16" s="61" t="s">
        <v>255</v>
      </c>
      <c r="H16" s="61" t="s">
        <v>249</v>
      </c>
      <c r="I16" s="6" t="s">
        <v>230</v>
      </c>
      <c r="J16" s="42">
        <v>10</v>
      </c>
      <c r="K16" s="6">
        <v>3</v>
      </c>
      <c r="L16" s="16">
        <v>39</v>
      </c>
      <c r="M16" s="16">
        <v>45</v>
      </c>
      <c r="N16" s="16">
        <f t="shared" si="4"/>
        <v>84</v>
      </c>
      <c r="O16" s="16">
        <v>10</v>
      </c>
      <c r="P16" s="279">
        <f t="shared" si="0"/>
        <v>74</v>
      </c>
      <c r="Q16" s="17">
        <v>9</v>
      </c>
      <c r="S16" s="16" t="s">
        <v>579</v>
      </c>
      <c r="T16" s="16">
        <v>1</v>
      </c>
      <c r="U16" s="16">
        <f t="shared" si="5"/>
        <v>5</v>
      </c>
      <c r="X16" s="111" t="s">
        <v>560</v>
      </c>
      <c r="Y16" s="116"/>
      <c r="Z16" s="113" t="s">
        <v>561</v>
      </c>
      <c r="AA16" s="114" t="str">
        <f>F20</f>
        <v>Pochubay</v>
      </c>
      <c r="AB16" s="113" t="str">
        <f>G20</f>
        <v>Eri</v>
      </c>
      <c r="AC16" s="128"/>
      <c r="AD16" s="33"/>
      <c r="AE16" s="33"/>
      <c r="AF16" s="33"/>
      <c r="AG16" s="33"/>
    </row>
    <row r="17" spans="1:33" s="16" customFormat="1" ht="21" customHeight="1">
      <c r="A17" s="20">
        <v>15</v>
      </c>
      <c r="B17" s="20">
        <v>1</v>
      </c>
      <c r="C17" s="28" t="s">
        <v>97</v>
      </c>
      <c r="D17" s="25" t="s">
        <v>258</v>
      </c>
      <c r="E17" s="25"/>
      <c r="F17" s="61" t="s">
        <v>72</v>
      </c>
      <c r="G17" s="61" t="s">
        <v>65</v>
      </c>
      <c r="H17" s="61" t="s">
        <v>73</v>
      </c>
      <c r="I17" s="6" t="s">
        <v>230</v>
      </c>
      <c r="J17" s="42">
        <v>20</v>
      </c>
      <c r="K17" s="6">
        <v>10</v>
      </c>
      <c r="L17" s="16">
        <v>48</v>
      </c>
      <c r="M17" s="16">
        <v>46</v>
      </c>
      <c r="N17" s="16">
        <f t="shared" si="4"/>
        <v>94</v>
      </c>
      <c r="O17" s="16">
        <v>20</v>
      </c>
      <c r="P17" s="279">
        <f t="shared" si="0"/>
        <v>74</v>
      </c>
      <c r="Q17" s="17">
        <v>17</v>
      </c>
      <c r="R17" s="16">
        <v>14</v>
      </c>
      <c r="T17" s="16">
        <v>1</v>
      </c>
      <c r="U17" s="16">
        <f t="shared" si="5"/>
        <v>11</v>
      </c>
      <c r="X17" s="111" t="s">
        <v>436</v>
      </c>
      <c r="Y17" s="117"/>
      <c r="Z17" s="113" t="s">
        <v>562</v>
      </c>
      <c r="AA17" s="114" t="str">
        <f>F22</f>
        <v>Yaoita</v>
      </c>
      <c r="AB17" s="113" t="str">
        <f>G22</f>
        <v>Tony</v>
      </c>
      <c r="AC17" s="128"/>
      <c r="AD17" s="33"/>
      <c r="AE17" s="33"/>
      <c r="AF17" s="33"/>
      <c r="AG17" s="33"/>
    </row>
    <row r="18" spans="1:33" s="16" customFormat="1" ht="21" customHeight="1">
      <c r="A18" s="20">
        <v>16</v>
      </c>
      <c r="B18" s="20">
        <v>1</v>
      </c>
      <c r="C18" s="28" t="s">
        <v>97</v>
      </c>
      <c r="D18" s="27" t="s">
        <v>251</v>
      </c>
      <c r="E18" s="27"/>
      <c r="F18" s="51" t="s">
        <v>128</v>
      </c>
      <c r="G18" s="51" t="s">
        <v>129</v>
      </c>
      <c r="H18" s="51" t="s">
        <v>75</v>
      </c>
      <c r="I18" s="6" t="s">
        <v>230</v>
      </c>
      <c r="J18" s="6">
        <v>34</v>
      </c>
      <c r="K18" s="6">
        <v>10</v>
      </c>
      <c r="L18" s="16">
        <v>51</v>
      </c>
      <c r="M18" s="16">
        <v>57</v>
      </c>
      <c r="N18" s="16">
        <f t="shared" si="4"/>
        <v>108</v>
      </c>
      <c r="O18" s="16">
        <v>34</v>
      </c>
      <c r="P18" s="279">
        <f t="shared" si="0"/>
        <v>74</v>
      </c>
      <c r="Q18" s="17"/>
      <c r="T18" s="16">
        <v>1</v>
      </c>
      <c r="U18" s="16">
        <f t="shared" si="5"/>
        <v>11</v>
      </c>
      <c r="X18" s="111" t="s">
        <v>437</v>
      </c>
      <c r="Y18" s="116"/>
      <c r="Z18" s="113" t="s">
        <v>563</v>
      </c>
      <c r="AA18" s="114" t="str">
        <f>F25</f>
        <v>Ojiro</v>
      </c>
      <c r="AB18" s="113" t="str">
        <f>G25</f>
        <v>Yoshiya</v>
      </c>
      <c r="AC18" s="128"/>
      <c r="AD18" s="33"/>
      <c r="AE18" s="33"/>
      <c r="AF18" s="33"/>
      <c r="AG18" s="33"/>
    </row>
    <row r="19" spans="1:33" s="16" customFormat="1" ht="21" customHeight="1">
      <c r="A19" s="20">
        <v>17</v>
      </c>
      <c r="B19" s="20">
        <v>1</v>
      </c>
      <c r="C19" s="28" t="s">
        <v>97</v>
      </c>
      <c r="D19" s="25" t="s">
        <v>263</v>
      </c>
      <c r="E19" s="25"/>
      <c r="F19" s="51" t="s">
        <v>77</v>
      </c>
      <c r="G19" s="51" t="s">
        <v>235</v>
      </c>
      <c r="H19" s="61" t="s">
        <v>125</v>
      </c>
      <c r="I19" s="6" t="s">
        <v>230</v>
      </c>
      <c r="J19" s="42">
        <v>10</v>
      </c>
      <c r="K19" s="6">
        <v>37</v>
      </c>
      <c r="L19" s="16">
        <v>40</v>
      </c>
      <c r="M19" s="16">
        <v>46</v>
      </c>
      <c r="N19" s="16">
        <f t="shared" si="4"/>
        <v>86</v>
      </c>
      <c r="O19" s="16">
        <v>10</v>
      </c>
      <c r="P19" s="279">
        <f t="shared" si="0"/>
        <v>76</v>
      </c>
      <c r="Q19" s="17"/>
      <c r="T19" s="16">
        <v>1</v>
      </c>
      <c r="U19" s="16">
        <f t="shared" si="5"/>
        <v>38</v>
      </c>
      <c r="X19" s="111" t="s">
        <v>438</v>
      </c>
      <c r="Y19" s="116"/>
      <c r="Z19" s="113" t="s">
        <v>564</v>
      </c>
      <c r="AA19" s="114" t="str">
        <f>F27</f>
        <v>Kokubo</v>
      </c>
      <c r="AB19" s="113" t="str">
        <f>G27</f>
        <v>Takahiro</v>
      </c>
      <c r="AC19" s="128"/>
      <c r="AD19" s="33"/>
      <c r="AE19" s="33"/>
      <c r="AF19" s="33"/>
      <c r="AG19" s="33"/>
    </row>
    <row r="20" spans="1:33" s="16" customFormat="1" ht="21" customHeight="1">
      <c r="A20" s="20">
        <v>18</v>
      </c>
      <c r="B20" s="20">
        <v>1</v>
      </c>
      <c r="C20" s="28" t="s">
        <v>97</v>
      </c>
      <c r="D20" s="27" t="s">
        <v>251</v>
      </c>
      <c r="E20" s="27"/>
      <c r="F20" s="51" t="s">
        <v>13</v>
      </c>
      <c r="G20" s="51" t="s">
        <v>14</v>
      </c>
      <c r="H20" s="51" t="s">
        <v>3</v>
      </c>
      <c r="I20" s="6" t="s">
        <v>243</v>
      </c>
      <c r="J20" s="42">
        <v>29</v>
      </c>
      <c r="K20" s="6">
        <v>3</v>
      </c>
      <c r="L20" s="16">
        <v>54</v>
      </c>
      <c r="M20" s="16">
        <v>51</v>
      </c>
      <c r="N20" s="16">
        <f t="shared" si="4"/>
        <v>105</v>
      </c>
      <c r="O20" s="16">
        <v>29</v>
      </c>
      <c r="P20" s="279">
        <f t="shared" si="0"/>
        <v>76</v>
      </c>
      <c r="Q20" s="17"/>
      <c r="R20" s="16">
        <v>12</v>
      </c>
      <c r="T20" s="16">
        <v>1</v>
      </c>
      <c r="U20" s="16">
        <f t="shared" si="5"/>
        <v>4</v>
      </c>
      <c r="X20" s="111" t="s">
        <v>439</v>
      </c>
      <c r="Y20" s="116"/>
      <c r="Z20" s="113" t="s">
        <v>565</v>
      </c>
      <c r="AA20" s="114" t="str">
        <f>F30</f>
        <v>Kato</v>
      </c>
      <c r="AB20" s="113" t="str">
        <f>G30</f>
        <v>Seiya</v>
      </c>
      <c r="AC20" s="128"/>
      <c r="AD20" s="33"/>
      <c r="AE20" s="33"/>
      <c r="AF20" s="33"/>
      <c r="AG20" s="33"/>
    </row>
    <row r="21" spans="1:33" s="16" customFormat="1" ht="21" customHeight="1">
      <c r="A21" s="20">
        <v>19</v>
      </c>
      <c r="B21" s="20">
        <v>1</v>
      </c>
      <c r="C21" s="28" t="s">
        <v>97</v>
      </c>
      <c r="D21" s="25" t="s">
        <v>396</v>
      </c>
      <c r="E21" s="25"/>
      <c r="F21" s="51" t="s">
        <v>11</v>
      </c>
      <c r="G21" s="51" t="s">
        <v>213</v>
      </c>
      <c r="H21" s="51" t="s">
        <v>3</v>
      </c>
      <c r="I21" s="6" t="s">
        <v>230</v>
      </c>
      <c r="J21" s="285">
        <v>10</v>
      </c>
      <c r="K21" s="6">
        <v>2</v>
      </c>
      <c r="L21" s="16">
        <v>41</v>
      </c>
      <c r="M21" s="16">
        <v>46</v>
      </c>
      <c r="N21" s="16">
        <f t="shared" si="4"/>
        <v>87</v>
      </c>
      <c r="O21" s="16">
        <v>10</v>
      </c>
      <c r="P21" s="279">
        <f t="shared" si="0"/>
        <v>77</v>
      </c>
      <c r="Q21" s="17">
        <v>11</v>
      </c>
      <c r="T21" s="16">
        <v>1</v>
      </c>
      <c r="U21" s="16">
        <f t="shared" si="5"/>
        <v>3</v>
      </c>
      <c r="X21" s="111" t="s">
        <v>440</v>
      </c>
      <c r="Y21" s="116"/>
      <c r="Z21" s="113" t="s">
        <v>566</v>
      </c>
      <c r="AA21" s="114" t="str">
        <f>F32</f>
        <v>Oda</v>
      </c>
      <c r="AB21" s="113" t="str">
        <f>G32</f>
        <v>Mitch</v>
      </c>
      <c r="AC21" s="128"/>
      <c r="AD21" s="33"/>
      <c r="AE21" s="33"/>
      <c r="AF21" s="33"/>
      <c r="AG21" s="33"/>
    </row>
    <row r="22" spans="1:33" s="16" customFormat="1" ht="21" customHeight="1">
      <c r="A22" s="20">
        <v>20</v>
      </c>
      <c r="B22" s="20">
        <v>1</v>
      </c>
      <c r="C22" s="28" t="s">
        <v>97</v>
      </c>
      <c r="D22" s="25" t="s">
        <v>252</v>
      </c>
      <c r="E22" s="25"/>
      <c r="F22" s="281" t="s">
        <v>120</v>
      </c>
      <c r="G22" s="277" t="s">
        <v>64</v>
      </c>
      <c r="H22" s="278" t="s">
        <v>122</v>
      </c>
      <c r="I22" s="6" t="s">
        <v>230</v>
      </c>
      <c r="J22" s="6">
        <v>13</v>
      </c>
      <c r="K22" s="6">
        <v>4</v>
      </c>
      <c r="L22" s="16">
        <v>46</v>
      </c>
      <c r="M22" s="16">
        <v>44</v>
      </c>
      <c r="N22" s="16">
        <f t="shared" si="4"/>
        <v>90</v>
      </c>
      <c r="O22" s="16">
        <v>13</v>
      </c>
      <c r="P22" s="279">
        <f t="shared" si="0"/>
        <v>77</v>
      </c>
      <c r="Q22" s="17"/>
      <c r="T22" s="16">
        <v>1</v>
      </c>
      <c r="U22" s="16">
        <f t="shared" si="5"/>
        <v>5</v>
      </c>
      <c r="X22" s="111" t="s">
        <v>567</v>
      </c>
      <c r="Y22" s="116"/>
      <c r="Z22" s="113" t="s">
        <v>566</v>
      </c>
      <c r="AA22" s="114" t="str">
        <f>F35</f>
        <v xml:space="preserve">Takada </v>
      </c>
      <c r="AB22" s="113" t="str">
        <f>G35</f>
        <v>Joe</v>
      </c>
      <c r="AC22" s="128"/>
      <c r="AD22" s="33"/>
      <c r="AE22" s="33"/>
      <c r="AF22" s="33"/>
      <c r="AG22" s="33"/>
    </row>
    <row r="23" spans="1:33" s="16" customFormat="1" ht="21" customHeight="1">
      <c r="A23" s="20">
        <v>21</v>
      </c>
      <c r="B23" s="20">
        <v>1</v>
      </c>
      <c r="C23" s="28" t="s">
        <v>97</v>
      </c>
      <c r="D23" s="25" t="s">
        <v>256</v>
      </c>
      <c r="E23" s="25"/>
      <c r="F23" s="283" t="s">
        <v>92</v>
      </c>
      <c r="G23" s="283" t="s">
        <v>89</v>
      </c>
      <c r="H23" s="61" t="s">
        <v>90</v>
      </c>
      <c r="I23" s="6" t="s">
        <v>230</v>
      </c>
      <c r="J23" s="6">
        <v>27</v>
      </c>
      <c r="K23" s="6">
        <v>2</v>
      </c>
      <c r="L23" s="16">
        <v>51</v>
      </c>
      <c r="M23" s="16">
        <v>53</v>
      </c>
      <c r="N23" s="16">
        <f t="shared" si="4"/>
        <v>104</v>
      </c>
      <c r="O23" s="16">
        <v>27</v>
      </c>
      <c r="P23" s="279">
        <f t="shared" si="0"/>
        <v>77</v>
      </c>
      <c r="Q23" s="17"/>
      <c r="T23" s="16">
        <v>1</v>
      </c>
      <c r="U23" s="16">
        <f t="shared" si="5"/>
        <v>3</v>
      </c>
      <c r="X23" s="111" t="s">
        <v>568</v>
      </c>
      <c r="Y23" s="116"/>
      <c r="Z23" s="113" t="s">
        <v>566</v>
      </c>
      <c r="AA23" s="114" t="str">
        <f>F37</f>
        <v>Hijima</v>
      </c>
      <c r="AB23" s="113" t="str">
        <f>G37</f>
        <v>Toby</v>
      </c>
      <c r="AC23" s="128"/>
      <c r="AD23" s="33"/>
      <c r="AE23" s="33"/>
      <c r="AF23" s="33"/>
      <c r="AG23" s="33"/>
    </row>
    <row r="24" spans="1:33" s="16" customFormat="1" ht="21" customHeight="1">
      <c r="A24" s="20">
        <v>22</v>
      </c>
      <c r="B24" s="20">
        <v>1</v>
      </c>
      <c r="C24" s="28" t="s">
        <v>97</v>
      </c>
      <c r="D24" s="25" t="s">
        <v>265</v>
      </c>
      <c r="E24" s="25"/>
      <c r="F24" s="61" t="s">
        <v>41</v>
      </c>
      <c r="G24" s="61" t="s">
        <v>247</v>
      </c>
      <c r="H24" s="278" t="s">
        <v>5</v>
      </c>
      <c r="I24" s="6" t="s">
        <v>230</v>
      </c>
      <c r="J24" s="6">
        <v>9</v>
      </c>
      <c r="K24" s="6">
        <v>25</v>
      </c>
      <c r="L24" s="16">
        <v>44</v>
      </c>
      <c r="M24" s="16">
        <v>43</v>
      </c>
      <c r="N24" s="16">
        <f t="shared" si="4"/>
        <v>87</v>
      </c>
      <c r="O24" s="16">
        <v>9</v>
      </c>
      <c r="P24" s="279">
        <f t="shared" si="0"/>
        <v>78</v>
      </c>
      <c r="Q24" s="17"/>
      <c r="T24" s="16">
        <v>1</v>
      </c>
      <c r="U24" s="16">
        <f t="shared" si="5"/>
        <v>26</v>
      </c>
      <c r="X24" s="111" t="s">
        <v>569</v>
      </c>
      <c r="Y24" s="116"/>
      <c r="Z24" s="113" t="s">
        <v>154</v>
      </c>
      <c r="AA24" s="114" t="str">
        <f>F41</f>
        <v>Ishikawa</v>
      </c>
      <c r="AB24" s="113" t="str">
        <f>G41</f>
        <v>Yoko</v>
      </c>
      <c r="AC24" s="128"/>
      <c r="AD24" s="33"/>
      <c r="AE24" s="33"/>
      <c r="AF24" s="33"/>
      <c r="AG24" s="33"/>
    </row>
    <row r="25" spans="1:33" s="16" customFormat="1" ht="21" customHeight="1">
      <c r="A25" s="20">
        <v>23</v>
      </c>
      <c r="B25" s="20">
        <v>1</v>
      </c>
      <c r="C25" s="28" t="s">
        <v>97</v>
      </c>
      <c r="D25" s="16" t="s">
        <v>264</v>
      </c>
      <c r="F25" s="281" t="s">
        <v>18</v>
      </c>
      <c r="G25" s="281" t="s">
        <v>19</v>
      </c>
      <c r="H25" s="281" t="s">
        <v>75</v>
      </c>
      <c r="I25" s="16" t="s">
        <v>230</v>
      </c>
      <c r="J25" s="279">
        <v>17</v>
      </c>
      <c r="K25" s="16">
        <v>12</v>
      </c>
      <c r="L25" s="16">
        <v>44</v>
      </c>
      <c r="M25" s="16">
        <v>51</v>
      </c>
      <c r="N25" s="16">
        <f t="shared" si="4"/>
        <v>95</v>
      </c>
      <c r="O25" s="16">
        <v>17</v>
      </c>
      <c r="P25" s="279">
        <f t="shared" si="0"/>
        <v>78</v>
      </c>
      <c r="Q25" s="17"/>
      <c r="T25" s="16">
        <v>1</v>
      </c>
      <c r="U25" s="16">
        <f t="shared" si="5"/>
        <v>13</v>
      </c>
      <c r="X25" s="111" t="s">
        <v>570</v>
      </c>
      <c r="Y25" s="116"/>
      <c r="Z25" s="113" t="s">
        <v>571</v>
      </c>
      <c r="AA25" s="114" t="str">
        <f>F42</f>
        <v xml:space="preserve">Kikuchi </v>
      </c>
      <c r="AB25" s="113" t="str">
        <f>G42</f>
        <v>Yoshie</v>
      </c>
      <c r="AC25" s="128"/>
      <c r="AD25" s="33"/>
      <c r="AE25" s="33"/>
      <c r="AF25" s="33"/>
      <c r="AG25" s="33"/>
    </row>
    <row r="26" spans="1:33" s="16" customFormat="1" ht="21" customHeight="1">
      <c r="A26" s="20">
        <v>24</v>
      </c>
      <c r="B26" s="20">
        <v>1</v>
      </c>
      <c r="C26" s="28" t="s">
        <v>97</v>
      </c>
      <c r="D26" s="25" t="s">
        <v>252</v>
      </c>
      <c r="E26" s="25"/>
      <c r="F26" s="61" t="s">
        <v>231</v>
      </c>
      <c r="G26" s="61" t="s">
        <v>232</v>
      </c>
      <c r="H26" s="61" t="s">
        <v>233</v>
      </c>
      <c r="I26" s="6" t="s">
        <v>230</v>
      </c>
      <c r="J26" s="42">
        <v>20</v>
      </c>
      <c r="K26" s="6">
        <v>26</v>
      </c>
      <c r="L26" s="16">
        <v>50</v>
      </c>
      <c r="M26" s="16">
        <v>48</v>
      </c>
      <c r="N26" s="16">
        <f t="shared" si="4"/>
        <v>98</v>
      </c>
      <c r="O26" s="16">
        <v>20</v>
      </c>
      <c r="P26" s="279">
        <f t="shared" si="0"/>
        <v>78</v>
      </c>
      <c r="Q26" s="17"/>
      <c r="T26" s="16">
        <v>1</v>
      </c>
      <c r="U26" s="16">
        <f t="shared" si="5"/>
        <v>27</v>
      </c>
      <c r="X26" s="111" t="s">
        <v>572</v>
      </c>
      <c r="Y26" s="116"/>
      <c r="Z26" s="113" t="s">
        <v>573</v>
      </c>
      <c r="AA26" s="114" t="str">
        <f>F47</f>
        <v>Mizusawa</v>
      </c>
      <c r="AB26" s="113" t="str">
        <f>G47</f>
        <v>Junko</v>
      </c>
      <c r="AC26" s="128"/>
      <c r="AD26" s="33"/>
      <c r="AE26" s="33"/>
      <c r="AF26" s="33"/>
      <c r="AG26" s="33"/>
    </row>
    <row r="27" spans="1:33" s="16" customFormat="1" ht="21" customHeight="1" thickBot="1">
      <c r="A27" s="20">
        <v>25</v>
      </c>
      <c r="B27" s="20">
        <v>1</v>
      </c>
      <c r="C27" s="28" t="s">
        <v>97</v>
      </c>
      <c r="D27" s="27" t="s">
        <v>264</v>
      </c>
      <c r="E27" s="27"/>
      <c r="F27" s="51" t="s">
        <v>223</v>
      </c>
      <c r="G27" s="51" t="s">
        <v>224</v>
      </c>
      <c r="H27" s="51" t="s">
        <v>387</v>
      </c>
      <c r="I27" s="6" t="s">
        <v>230</v>
      </c>
      <c r="J27" s="285">
        <v>21</v>
      </c>
      <c r="K27" s="6">
        <v>3</v>
      </c>
      <c r="L27" s="16">
        <v>51</v>
      </c>
      <c r="M27" s="16">
        <v>48</v>
      </c>
      <c r="N27" s="16">
        <f t="shared" si="4"/>
        <v>99</v>
      </c>
      <c r="O27" s="16">
        <v>21</v>
      </c>
      <c r="P27" s="279">
        <f t="shared" si="0"/>
        <v>78</v>
      </c>
      <c r="Q27" s="17"/>
      <c r="T27" s="16">
        <v>1</v>
      </c>
      <c r="U27" s="16">
        <f t="shared" si="5"/>
        <v>4</v>
      </c>
      <c r="X27" s="111" t="s">
        <v>574</v>
      </c>
      <c r="Y27" s="112">
        <v>20</v>
      </c>
      <c r="Z27" s="113"/>
      <c r="AA27" s="137" t="str">
        <f>F52</f>
        <v>Isomura</v>
      </c>
      <c r="AB27" s="138" t="str">
        <f>G52</f>
        <v>Keiko</v>
      </c>
      <c r="AC27" s="129"/>
      <c r="AD27" s="118"/>
      <c r="AE27" s="118"/>
      <c r="AF27" s="118"/>
      <c r="AG27" s="33"/>
    </row>
    <row r="28" spans="1:33" s="16" customFormat="1" ht="21" customHeight="1">
      <c r="A28" s="20">
        <v>26</v>
      </c>
      <c r="B28" s="20">
        <v>1</v>
      </c>
      <c r="C28" s="28" t="s">
        <v>97</v>
      </c>
      <c r="D28" s="27" t="s">
        <v>265</v>
      </c>
      <c r="E28" s="27"/>
      <c r="F28" s="61" t="s">
        <v>6</v>
      </c>
      <c r="G28" s="61" t="s">
        <v>7</v>
      </c>
      <c r="H28" s="280" t="s">
        <v>246</v>
      </c>
      <c r="I28" s="6" t="s">
        <v>230</v>
      </c>
      <c r="J28" s="41">
        <v>29</v>
      </c>
      <c r="K28" s="6">
        <v>14</v>
      </c>
      <c r="L28" s="16">
        <v>52</v>
      </c>
      <c r="M28" s="16">
        <v>55</v>
      </c>
      <c r="N28" s="16">
        <f t="shared" si="4"/>
        <v>107</v>
      </c>
      <c r="O28" s="16">
        <v>29</v>
      </c>
      <c r="P28" s="279">
        <f t="shared" si="0"/>
        <v>78</v>
      </c>
      <c r="Q28" s="17"/>
      <c r="T28" s="16">
        <v>1</v>
      </c>
      <c r="U28" s="16">
        <f t="shared" si="5"/>
        <v>15</v>
      </c>
      <c r="X28" s="111" t="s">
        <v>575</v>
      </c>
      <c r="Y28" s="112">
        <v>20</v>
      </c>
      <c r="Z28" s="119"/>
      <c r="AA28" s="151" t="str">
        <f>F7</f>
        <v>Nakane</v>
      </c>
      <c r="AB28" s="151" t="str">
        <f>G7</f>
        <v>Yusuke</v>
      </c>
      <c r="AC28" s="152">
        <f>L7</f>
        <v>41</v>
      </c>
      <c r="AD28" s="153">
        <f>M7</f>
        <v>40</v>
      </c>
      <c r="AE28" s="154">
        <f>N7</f>
        <v>81</v>
      </c>
      <c r="AF28" s="118"/>
      <c r="AG28" s="118"/>
    </row>
    <row r="29" spans="1:33" s="16" customFormat="1" ht="21" customHeight="1" thickBot="1">
      <c r="A29" s="20">
        <v>27</v>
      </c>
      <c r="B29" s="20">
        <v>1</v>
      </c>
      <c r="C29" s="28" t="s">
        <v>97</v>
      </c>
      <c r="D29" s="27" t="s">
        <v>250</v>
      </c>
      <c r="E29" s="27"/>
      <c r="F29" s="277" t="s">
        <v>9</v>
      </c>
      <c r="G29" s="277" t="s">
        <v>10</v>
      </c>
      <c r="H29" s="278" t="s">
        <v>108</v>
      </c>
      <c r="I29" s="6" t="s">
        <v>244</v>
      </c>
      <c r="J29" s="42">
        <v>11</v>
      </c>
      <c r="K29" s="6">
        <v>10</v>
      </c>
      <c r="L29" s="16">
        <v>41</v>
      </c>
      <c r="M29" s="16">
        <v>49</v>
      </c>
      <c r="N29" s="16">
        <f t="shared" si="4"/>
        <v>90</v>
      </c>
      <c r="O29" s="16">
        <v>11</v>
      </c>
      <c r="P29" s="279">
        <f t="shared" si="0"/>
        <v>79</v>
      </c>
      <c r="Q29" s="17"/>
      <c r="S29" s="16" t="s">
        <v>580</v>
      </c>
      <c r="T29" s="16">
        <v>1</v>
      </c>
      <c r="U29" s="16">
        <f t="shared" si="5"/>
        <v>11</v>
      </c>
      <c r="X29" s="135" t="s">
        <v>576</v>
      </c>
      <c r="Y29" s="120"/>
      <c r="Z29" s="121" t="s">
        <v>577</v>
      </c>
      <c r="AA29" s="115" t="str">
        <f>F64</f>
        <v>Nomura</v>
      </c>
      <c r="AB29" s="115" t="str">
        <f>G64</f>
        <v>Sachiko</v>
      </c>
      <c r="AC29" s="125">
        <f>L64</f>
        <v>44</v>
      </c>
      <c r="AD29" s="122">
        <f>M64</f>
        <v>45</v>
      </c>
      <c r="AE29" s="123">
        <f>N64</f>
        <v>89</v>
      </c>
      <c r="AF29" s="124"/>
      <c r="AG29" s="124"/>
    </row>
    <row r="30" spans="1:33" s="16" customFormat="1" ht="21" customHeight="1">
      <c r="A30" s="20">
        <v>28</v>
      </c>
      <c r="B30" s="20">
        <v>1</v>
      </c>
      <c r="C30" s="28" t="s">
        <v>97</v>
      </c>
      <c r="D30" s="25" t="s">
        <v>396</v>
      </c>
      <c r="E30" s="25"/>
      <c r="F30" s="8" t="s">
        <v>103</v>
      </c>
      <c r="G30" s="8" t="s">
        <v>104</v>
      </c>
      <c r="H30" s="9" t="s">
        <v>248</v>
      </c>
      <c r="I30" s="6" t="s">
        <v>230</v>
      </c>
      <c r="J30" s="13">
        <v>21</v>
      </c>
      <c r="K30" s="6">
        <v>13</v>
      </c>
      <c r="L30" s="16">
        <v>49</v>
      </c>
      <c r="M30" s="16">
        <v>51</v>
      </c>
      <c r="N30" s="16">
        <f t="shared" si="4"/>
        <v>100</v>
      </c>
      <c r="O30" s="16">
        <v>21</v>
      </c>
      <c r="P30" s="279">
        <f t="shared" si="0"/>
        <v>79</v>
      </c>
      <c r="Q30" s="17"/>
      <c r="T30" s="16">
        <v>1</v>
      </c>
      <c r="U30" s="16">
        <f t="shared" si="5"/>
        <v>14</v>
      </c>
      <c r="X30" s="18"/>
    </row>
    <row r="31" spans="1:33" s="16" customFormat="1" ht="21" customHeight="1">
      <c r="A31" s="20">
        <v>29</v>
      </c>
      <c r="B31" s="20">
        <v>1</v>
      </c>
      <c r="C31" s="28" t="s">
        <v>97</v>
      </c>
      <c r="D31" s="27" t="s">
        <v>257</v>
      </c>
      <c r="E31" s="27"/>
      <c r="F31" s="51" t="s">
        <v>214</v>
      </c>
      <c r="G31" s="51" t="s">
        <v>215</v>
      </c>
      <c r="H31" s="51" t="s">
        <v>270</v>
      </c>
      <c r="I31" s="6" t="s">
        <v>230</v>
      </c>
      <c r="J31" s="284">
        <v>33</v>
      </c>
      <c r="K31" s="6">
        <v>14</v>
      </c>
      <c r="L31" s="16">
        <v>58</v>
      </c>
      <c r="M31" s="16">
        <v>55</v>
      </c>
      <c r="N31" s="16">
        <f t="shared" si="4"/>
        <v>113</v>
      </c>
      <c r="O31" s="16">
        <v>33</v>
      </c>
      <c r="P31" s="279">
        <f t="shared" si="0"/>
        <v>80</v>
      </c>
      <c r="Q31" s="17"/>
      <c r="T31" s="16">
        <v>1</v>
      </c>
      <c r="U31" s="16">
        <f t="shared" si="5"/>
        <v>15</v>
      </c>
      <c r="X31" s="17"/>
    </row>
    <row r="32" spans="1:33" ht="21" customHeight="1">
      <c r="A32" s="20">
        <v>30</v>
      </c>
      <c r="B32" s="20">
        <v>1</v>
      </c>
      <c r="C32" s="28" t="s">
        <v>97</v>
      </c>
      <c r="D32" s="25" t="s">
        <v>259</v>
      </c>
      <c r="E32" s="25"/>
      <c r="F32" s="51" t="s">
        <v>171</v>
      </c>
      <c r="G32" s="51" t="s">
        <v>229</v>
      </c>
      <c r="H32" s="51" t="s">
        <v>3</v>
      </c>
      <c r="I32" s="6" t="s">
        <v>230</v>
      </c>
      <c r="J32" s="41">
        <v>7</v>
      </c>
      <c r="K32" s="6">
        <v>3</v>
      </c>
      <c r="L32" s="16">
        <v>40</v>
      </c>
      <c r="M32" s="16">
        <v>48</v>
      </c>
      <c r="N32" s="16">
        <f t="shared" si="4"/>
        <v>88</v>
      </c>
      <c r="O32" s="16">
        <v>7</v>
      </c>
      <c r="P32" s="279">
        <f t="shared" si="0"/>
        <v>81</v>
      </c>
      <c r="Q32" s="17">
        <v>5</v>
      </c>
      <c r="T32" s="16">
        <v>1</v>
      </c>
      <c r="U32" s="16">
        <f t="shared" si="5"/>
        <v>4</v>
      </c>
    </row>
    <row r="33" spans="1:26" ht="21" customHeight="1">
      <c r="A33" s="20">
        <v>31</v>
      </c>
      <c r="B33" s="20">
        <v>1</v>
      </c>
      <c r="C33" s="28" t="s">
        <v>97</v>
      </c>
      <c r="D33" s="25" t="s">
        <v>251</v>
      </c>
      <c r="E33" s="25"/>
      <c r="F33" s="61" t="s">
        <v>141</v>
      </c>
      <c r="G33" s="61" t="s">
        <v>142</v>
      </c>
      <c r="H33" s="280" t="s">
        <v>3</v>
      </c>
      <c r="I33" s="6" t="s">
        <v>230</v>
      </c>
      <c r="J33" s="42">
        <v>13</v>
      </c>
      <c r="K33" s="6">
        <v>37</v>
      </c>
      <c r="L33" s="16">
        <v>45</v>
      </c>
      <c r="M33" s="16">
        <v>49</v>
      </c>
      <c r="N33" s="16">
        <f t="shared" si="4"/>
        <v>94</v>
      </c>
      <c r="O33" s="16">
        <v>13</v>
      </c>
      <c r="P33" s="279">
        <f t="shared" si="0"/>
        <v>81</v>
      </c>
      <c r="Q33" s="17"/>
      <c r="T33" s="16">
        <v>1</v>
      </c>
      <c r="U33" s="16">
        <f t="shared" si="5"/>
        <v>38</v>
      </c>
    </row>
    <row r="34" spans="1:26" ht="21" customHeight="1">
      <c r="A34" s="20">
        <v>32</v>
      </c>
      <c r="B34" s="20">
        <v>1</v>
      </c>
      <c r="C34" s="28" t="s">
        <v>151</v>
      </c>
      <c r="D34" s="25" t="s">
        <v>257</v>
      </c>
      <c r="E34" s="25"/>
      <c r="F34" s="277" t="s">
        <v>56</v>
      </c>
      <c r="G34" s="277" t="s">
        <v>57</v>
      </c>
      <c r="H34" s="278" t="s">
        <v>249</v>
      </c>
      <c r="I34" s="6" t="s">
        <v>230</v>
      </c>
      <c r="J34" s="6">
        <v>25</v>
      </c>
      <c r="K34" s="6">
        <v>3</v>
      </c>
      <c r="L34" s="16">
        <v>54</v>
      </c>
      <c r="M34" s="16">
        <v>52</v>
      </c>
      <c r="N34" s="16">
        <f t="shared" si="4"/>
        <v>106</v>
      </c>
      <c r="O34" s="16">
        <v>25</v>
      </c>
      <c r="P34" s="279">
        <f t="shared" si="0"/>
        <v>81</v>
      </c>
      <c r="Q34" s="17"/>
      <c r="T34" s="16">
        <v>1</v>
      </c>
      <c r="U34" s="16">
        <f t="shared" si="5"/>
        <v>4</v>
      </c>
    </row>
    <row r="35" spans="1:26" ht="21" customHeight="1">
      <c r="A35" s="20">
        <v>33</v>
      </c>
      <c r="B35" s="20">
        <v>1</v>
      </c>
      <c r="C35" s="28" t="s">
        <v>151</v>
      </c>
      <c r="D35" s="25" t="s">
        <v>262</v>
      </c>
      <c r="E35" s="25"/>
      <c r="F35" s="61" t="s">
        <v>238</v>
      </c>
      <c r="G35" s="61" t="s">
        <v>239</v>
      </c>
      <c r="H35" s="61" t="s">
        <v>240</v>
      </c>
      <c r="I35" s="6" t="s">
        <v>230</v>
      </c>
      <c r="J35" s="42">
        <v>31</v>
      </c>
      <c r="K35" s="6">
        <v>3</v>
      </c>
      <c r="L35" s="16">
        <v>57</v>
      </c>
      <c r="M35" s="16">
        <v>55</v>
      </c>
      <c r="N35" s="16">
        <f t="shared" si="4"/>
        <v>112</v>
      </c>
      <c r="O35" s="16">
        <v>31</v>
      </c>
      <c r="P35" s="279">
        <f t="shared" si="0"/>
        <v>81</v>
      </c>
      <c r="Q35" s="17"/>
      <c r="T35" s="16">
        <v>1</v>
      </c>
      <c r="U35" s="16">
        <f t="shared" si="5"/>
        <v>4</v>
      </c>
      <c r="X35" s="18"/>
      <c r="Y35" s="18"/>
    </row>
    <row r="36" spans="1:26" ht="21" customHeight="1">
      <c r="A36" s="20">
        <v>34</v>
      </c>
      <c r="B36" s="20">
        <v>1</v>
      </c>
      <c r="C36" s="28" t="s">
        <v>151</v>
      </c>
      <c r="D36" s="16" t="s">
        <v>266</v>
      </c>
      <c r="E36" s="16"/>
      <c r="F36" s="51" t="s">
        <v>60</v>
      </c>
      <c r="G36" s="51" t="s">
        <v>51</v>
      </c>
      <c r="H36" s="51" t="s">
        <v>3</v>
      </c>
      <c r="I36" s="6" t="s">
        <v>244</v>
      </c>
      <c r="J36" s="6">
        <v>21</v>
      </c>
      <c r="K36" s="6">
        <v>23</v>
      </c>
      <c r="L36" s="16">
        <v>49</v>
      </c>
      <c r="M36" s="16">
        <v>54</v>
      </c>
      <c r="N36" s="16">
        <f t="shared" si="4"/>
        <v>103</v>
      </c>
      <c r="O36" s="16">
        <v>21</v>
      </c>
      <c r="P36" s="279">
        <f t="shared" si="0"/>
        <v>82</v>
      </c>
      <c r="Q36" s="17"/>
      <c r="S36" s="16" t="s">
        <v>582</v>
      </c>
      <c r="T36" s="16">
        <v>1</v>
      </c>
      <c r="U36" s="16">
        <f t="shared" si="5"/>
        <v>24</v>
      </c>
    </row>
    <row r="37" spans="1:26" ht="21" customHeight="1">
      <c r="A37" s="20">
        <v>35</v>
      </c>
      <c r="B37" s="20">
        <v>1</v>
      </c>
      <c r="C37" s="28" t="s">
        <v>97</v>
      </c>
      <c r="D37" s="16" t="s">
        <v>262</v>
      </c>
      <c r="E37" s="16"/>
      <c r="F37" s="51" t="s">
        <v>134</v>
      </c>
      <c r="G37" s="51" t="s">
        <v>242</v>
      </c>
      <c r="H37" s="51" t="s">
        <v>68</v>
      </c>
      <c r="I37" s="6" t="s">
        <v>230</v>
      </c>
      <c r="J37" s="6">
        <v>27</v>
      </c>
      <c r="K37" s="6">
        <v>5</v>
      </c>
      <c r="L37" s="16">
        <v>53</v>
      </c>
      <c r="M37" s="16">
        <v>56</v>
      </c>
      <c r="N37" s="16">
        <f t="shared" si="4"/>
        <v>109</v>
      </c>
      <c r="O37" s="16">
        <v>27</v>
      </c>
      <c r="P37" s="279">
        <f t="shared" si="0"/>
        <v>82</v>
      </c>
      <c r="Q37" s="17"/>
      <c r="T37" s="16">
        <v>1</v>
      </c>
      <c r="U37" s="16">
        <f t="shared" si="5"/>
        <v>6</v>
      </c>
    </row>
    <row r="38" spans="1:26" ht="21" customHeight="1">
      <c r="A38" s="20">
        <v>36</v>
      </c>
      <c r="B38" s="20">
        <v>1</v>
      </c>
      <c r="C38" s="28" t="s">
        <v>151</v>
      </c>
      <c r="D38" s="27" t="s">
        <v>263</v>
      </c>
      <c r="E38" s="27"/>
      <c r="F38" s="61" t="s">
        <v>58</v>
      </c>
      <c r="G38" s="61" t="s">
        <v>59</v>
      </c>
      <c r="H38" s="61" t="s">
        <v>278</v>
      </c>
      <c r="I38" s="6" t="s">
        <v>230</v>
      </c>
      <c r="J38" s="42">
        <v>28</v>
      </c>
      <c r="K38" s="6">
        <v>3</v>
      </c>
      <c r="L38" s="16">
        <v>58</v>
      </c>
      <c r="M38" s="16">
        <v>52</v>
      </c>
      <c r="N38" s="16">
        <f t="shared" si="4"/>
        <v>110</v>
      </c>
      <c r="O38" s="16">
        <v>28</v>
      </c>
      <c r="P38" s="279">
        <f t="shared" si="0"/>
        <v>82</v>
      </c>
      <c r="Q38" s="17"/>
      <c r="T38" s="16">
        <v>1</v>
      </c>
      <c r="U38" s="16">
        <f t="shared" si="5"/>
        <v>4</v>
      </c>
      <c r="X38" s="18"/>
    </row>
    <row r="39" spans="1:26" ht="21" customHeight="1">
      <c r="A39" s="20">
        <v>37</v>
      </c>
      <c r="B39" s="20">
        <v>1</v>
      </c>
      <c r="C39" s="28" t="s">
        <v>151</v>
      </c>
      <c r="D39" s="16" t="s">
        <v>262</v>
      </c>
      <c r="E39" s="16"/>
      <c r="F39" s="281" t="s">
        <v>167</v>
      </c>
      <c r="G39" s="281" t="s">
        <v>102</v>
      </c>
      <c r="H39" s="281" t="s">
        <v>276</v>
      </c>
      <c r="I39" s="16" t="s">
        <v>230</v>
      </c>
      <c r="J39" s="279">
        <v>16</v>
      </c>
      <c r="K39" s="16">
        <v>2</v>
      </c>
      <c r="L39" s="16">
        <v>51</v>
      </c>
      <c r="M39" s="16">
        <v>48</v>
      </c>
      <c r="N39" s="16">
        <f t="shared" si="4"/>
        <v>99</v>
      </c>
      <c r="O39" s="16">
        <v>16</v>
      </c>
      <c r="P39" s="279">
        <f t="shared" si="0"/>
        <v>83</v>
      </c>
      <c r="Q39" s="17"/>
      <c r="T39" s="16">
        <v>1</v>
      </c>
      <c r="U39" s="16">
        <f t="shared" si="5"/>
        <v>3</v>
      </c>
    </row>
    <row r="40" spans="1:26" ht="21" customHeight="1">
      <c r="A40" s="20">
        <v>38</v>
      </c>
      <c r="B40" s="20">
        <v>1</v>
      </c>
      <c r="C40" s="28" t="s">
        <v>151</v>
      </c>
      <c r="D40" s="25" t="s">
        <v>251</v>
      </c>
      <c r="E40" s="25"/>
      <c r="F40" s="61" t="s">
        <v>130</v>
      </c>
      <c r="G40" s="61" t="s">
        <v>131</v>
      </c>
      <c r="H40" s="61" t="s">
        <v>245</v>
      </c>
      <c r="I40" s="6" t="s">
        <v>230</v>
      </c>
      <c r="J40" s="42">
        <v>22</v>
      </c>
      <c r="K40" s="6">
        <v>4</v>
      </c>
      <c r="L40" s="16">
        <v>50</v>
      </c>
      <c r="M40" s="16">
        <v>55</v>
      </c>
      <c r="N40" s="16">
        <f t="shared" si="4"/>
        <v>105</v>
      </c>
      <c r="O40" s="16">
        <v>22</v>
      </c>
      <c r="P40" s="279">
        <f t="shared" si="0"/>
        <v>83</v>
      </c>
      <c r="Q40" s="17"/>
      <c r="T40" s="16">
        <v>1</v>
      </c>
      <c r="U40" s="16">
        <f t="shared" si="5"/>
        <v>5</v>
      </c>
    </row>
    <row r="41" spans="1:26" ht="21" customHeight="1">
      <c r="A41" s="20">
        <v>39</v>
      </c>
      <c r="B41" s="20">
        <v>1</v>
      </c>
      <c r="C41" s="28" t="s">
        <v>97</v>
      </c>
      <c r="D41" s="27" t="s">
        <v>260</v>
      </c>
      <c r="E41" s="27"/>
      <c r="F41" s="51" t="s">
        <v>339</v>
      </c>
      <c r="G41" s="51" t="s">
        <v>169</v>
      </c>
      <c r="H41" s="278" t="s">
        <v>170</v>
      </c>
      <c r="I41" s="6" t="s">
        <v>243</v>
      </c>
      <c r="J41" s="6">
        <v>28</v>
      </c>
      <c r="K41" s="6">
        <v>28</v>
      </c>
      <c r="L41" s="16">
        <v>58</v>
      </c>
      <c r="M41" s="16">
        <v>53</v>
      </c>
      <c r="N41" s="16">
        <f t="shared" si="4"/>
        <v>111</v>
      </c>
      <c r="O41" s="16">
        <v>28</v>
      </c>
      <c r="P41" s="279">
        <f t="shared" si="0"/>
        <v>83</v>
      </c>
      <c r="Q41" s="17"/>
      <c r="T41" s="16">
        <v>1</v>
      </c>
      <c r="U41" s="16">
        <f t="shared" si="5"/>
        <v>29</v>
      </c>
    </row>
    <row r="42" spans="1:26" ht="21" customHeight="1">
      <c r="A42" s="20">
        <v>40</v>
      </c>
      <c r="B42" s="20">
        <v>1</v>
      </c>
      <c r="C42" s="28" t="s">
        <v>151</v>
      </c>
      <c r="D42" s="27" t="s">
        <v>261</v>
      </c>
      <c r="E42" s="27"/>
      <c r="F42" s="51" t="s">
        <v>275</v>
      </c>
      <c r="G42" s="51" t="s">
        <v>53</v>
      </c>
      <c r="H42" s="280" t="s">
        <v>3</v>
      </c>
      <c r="I42" s="6" t="s">
        <v>243</v>
      </c>
      <c r="J42" s="6">
        <v>29</v>
      </c>
      <c r="K42" s="6">
        <v>3</v>
      </c>
      <c r="L42" s="16">
        <v>55</v>
      </c>
      <c r="M42" s="16">
        <v>57</v>
      </c>
      <c r="N42" s="16">
        <f t="shared" si="4"/>
        <v>112</v>
      </c>
      <c r="O42" s="16">
        <v>29</v>
      </c>
      <c r="P42" s="279">
        <f t="shared" si="0"/>
        <v>83</v>
      </c>
      <c r="Q42" s="17"/>
      <c r="T42" s="16">
        <v>1</v>
      </c>
      <c r="U42" s="16">
        <f t="shared" si="5"/>
        <v>4</v>
      </c>
      <c r="X42" s="46"/>
    </row>
    <row r="43" spans="1:26" ht="21" customHeight="1">
      <c r="A43" s="20">
        <v>41</v>
      </c>
      <c r="B43" s="20">
        <v>1</v>
      </c>
      <c r="C43" s="28" t="s">
        <v>151</v>
      </c>
      <c r="D43" s="54" t="s">
        <v>261</v>
      </c>
      <c r="E43" s="54"/>
      <c r="F43" s="61" t="s">
        <v>275</v>
      </c>
      <c r="G43" s="61" t="s">
        <v>40</v>
      </c>
      <c r="H43" s="280" t="s">
        <v>3</v>
      </c>
      <c r="I43" s="6" t="s">
        <v>244</v>
      </c>
      <c r="J43" s="42">
        <v>13</v>
      </c>
      <c r="K43" s="6">
        <v>8</v>
      </c>
      <c r="L43" s="16">
        <v>43</v>
      </c>
      <c r="M43" s="16">
        <v>54</v>
      </c>
      <c r="N43" s="16">
        <f t="shared" si="4"/>
        <v>97</v>
      </c>
      <c r="O43" s="16">
        <v>13</v>
      </c>
      <c r="P43" s="279">
        <f t="shared" si="0"/>
        <v>84</v>
      </c>
      <c r="Q43" s="17"/>
      <c r="T43" s="16">
        <v>1</v>
      </c>
      <c r="U43" s="16">
        <f t="shared" si="5"/>
        <v>9</v>
      </c>
    </row>
    <row r="44" spans="1:26" ht="21" customHeight="1">
      <c r="A44" s="20">
        <v>42</v>
      </c>
      <c r="B44" s="20">
        <v>1</v>
      </c>
      <c r="C44" s="28" t="s">
        <v>151</v>
      </c>
      <c r="D44" s="27" t="s">
        <v>266</v>
      </c>
      <c r="E44" s="27"/>
      <c r="F44" s="51" t="s">
        <v>69</v>
      </c>
      <c r="G44" s="51" t="s">
        <v>70</v>
      </c>
      <c r="H44" s="51" t="s">
        <v>83</v>
      </c>
      <c r="I44" s="6" t="s">
        <v>230</v>
      </c>
      <c r="J44" s="41">
        <v>18</v>
      </c>
      <c r="K44" s="6">
        <v>3</v>
      </c>
      <c r="L44" s="16">
        <v>51</v>
      </c>
      <c r="M44" s="16">
        <v>51</v>
      </c>
      <c r="N44" s="16">
        <f t="shared" si="4"/>
        <v>102</v>
      </c>
      <c r="O44" s="16">
        <v>18</v>
      </c>
      <c r="P44" s="279">
        <f t="shared" si="0"/>
        <v>84</v>
      </c>
      <c r="Q44" s="17"/>
      <c r="T44" s="16">
        <v>1</v>
      </c>
      <c r="U44" s="16">
        <f t="shared" si="5"/>
        <v>4</v>
      </c>
      <c r="X44" s="46"/>
    </row>
    <row r="45" spans="1:26" ht="21" customHeight="1">
      <c r="A45" s="20">
        <v>43</v>
      </c>
      <c r="B45" s="20">
        <v>1</v>
      </c>
      <c r="C45" s="28" t="s">
        <v>151</v>
      </c>
      <c r="D45" s="25" t="s">
        <v>260</v>
      </c>
      <c r="E45" s="25"/>
      <c r="F45" s="61" t="s">
        <v>110</v>
      </c>
      <c r="G45" s="61" t="s">
        <v>111</v>
      </c>
      <c r="H45" s="61" t="s">
        <v>42</v>
      </c>
      <c r="I45" s="6" t="s">
        <v>230</v>
      </c>
      <c r="J45" s="42">
        <v>17</v>
      </c>
      <c r="K45" s="6">
        <v>3</v>
      </c>
      <c r="L45" s="16">
        <v>47</v>
      </c>
      <c r="M45" s="16">
        <v>55</v>
      </c>
      <c r="N45" s="16">
        <f t="shared" si="4"/>
        <v>102</v>
      </c>
      <c r="O45" s="16">
        <v>17</v>
      </c>
      <c r="P45" s="279">
        <f t="shared" si="0"/>
        <v>85</v>
      </c>
      <c r="Q45" s="17"/>
      <c r="T45" s="16">
        <v>1</v>
      </c>
      <c r="U45" s="16">
        <f t="shared" si="5"/>
        <v>4</v>
      </c>
      <c r="X45" s="46"/>
    </row>
    <row r="46" spans="1:26" ht="21" customHeight="1">
      <c r="A46" s="20">
        <v>44</v>
      </c>
      <c r="B46" s="20">
        <v>1</v>
      </c>
      <c r="C46" s="28" t="s">
        <v>151</v>
      </c>
      <c r="D46" s="25" t="s">
        <v>257</v>
      </c>
      <c r="E46" s="25"/>
      <c r="F46" s="61" t="s">
        <v>44</v>
      </c>
      <c r="G46" s="61" t="s">
        <v>45</v>
      </c>
      <c r="H46" s="280" t="s">
        <v>338</v>
      </c>
      <c r="I46" s="6" t="s">
        <v>243</v>
      </c>
      <c r="J46" s="42">
        <v>35</v>
      </c>
      <c r="K46" s="6">
        <v>2</v>
      </c>
      <c r="L46" s="16">
        <v>60</v>
      </c>
      <c r="M46" s="16">
        <v>62</v>
      </c>
      <c r="N46" s="16">
        <f t="shared" si="4"/>
        <v>122</v>
      </c>
      <c r="O46" s="16">
        <v>35</v>
      </c>
      <c r="P46" s="279">
        <f t="shared" si="0"/>
        <v>87</v>
      </c>
      <c r="Q46" s="17"/>
      <c r="T46" s="16">
        <v>1</v>
      </c>
      <c r="U46" s="16">
        <f t="shared" si="5"/>
        <v>3</v>
      </c>
      <c r="X46" s="286"/>
      <c r="Z46" s="16"/>
    </row>
    <row r="47" spans="1:26" ht="21" customHeight="1">
      <c r="A47" s="20">
        <v>45</v>
      </c>
      <c r="B47" s="20">
        <v>1</v>
      </c>
      <c r="C47" s="28" t="s">
        <v>151</v>
      </c>
      <c r="D47" s="27" t="s">
        <v>313</v>
      </c>
      <c r="E47" s="27"/>
      <c r="F47" s="51" t="s">
        <v>41</v>
      </c>
      <c r="G47" s="51" t="s">
        <v>71</v>
      </c>
      <c r="H47" s="51" t="s">
        <v>3</v>
      </c>
      <c r="I47" s="6" t="s">
        <v>243</v>
      </c>
      <c r="J47" s="6">
        <v>29</v>
      </c>
      <c r="K47" s="6">
        <v>3</v>
      </c>
      <c r="L47" s="16">
        <v>60</v>
      </c>
      <c r="M47" s="16">
        <v>57</v>
      </c>
      <c r="N47" s="16">
        <v>117</v>
      </c>
      <c r="O47" s="16">
        <v>29</v>
      </c>
      <c r="P47" s="279">
        <v>88</v>
      </c>
      <c r="Q47" s="17"/>
      <c r="T47" s="16">
        <v>1</v>
      </c>
      <c r="U47" s="16">
        <f t="shared" si="5"/>
        <v>4</v>
      </c>
      <c r="X47" s="286"/>
      <c r="Z47" s="16"/>
    </row>
    <row r="48" spans="1:26" ht="21" customHeight="1">
      <c r="A48" s="20">
        <v>46</v>
      </c>
      <c r="B48" s="20">
        <v>1</v>
      </c>
      <c r="C48" s="28" t="s">
        <v>151</v>
      </c>
      <c r="D48" s="16" t="s">
        <v>584</v>
      </c>
      <c r="F48" s="18" t="s">
        <v>218</v>
      </c>
      <c r="G48" s="18" t="s">
        <v>397</v>
      </c>
      <c r="H48" s="18" t="s">
        <v>398</v>
      </c>
      <c r="I48" s="16" t="s">
        <v>230</v>
      </c>
      <c r="J48" s="16">
        <v>32</v>
      </c>
      <c r="K48" s="6">
        <v>2</v>
      </c>
      <c r="L48" s="16">
        <v>59</v>
      </c>
      <c r="M48" s="16">
        <v>61</v>
      </c>
      <c r="N48" s="16">
        <v>120</v>
      </c>
      <c r="O48" s="16">
        <v>32</v>
      </c>
      <c r="P48" s="16">
        <v>88</v>
      </c>
      <c r="T48" s="16">
        <v>1</v>
      </c>
      <c r="U48" s="16">
        <f t="shared" si="5"/>
        <v>3</v>
      </c>
      <c r="X48" s="286"/>
      <c r="Z48" s="16"/>
    </row>
    <row r="49" spans="1:33" s="16" customFormat="1" ht="21" customHeight="1">
      <c r="A49" s="20">
        <v>47</v>
      </c>
      <c r="B49" s="20">
        <v>1</v>
      </c>
      <c r="C49" s="28" t="s">
        <v>151</v>
      </c>
      <c r="D49" s="25" t="s">
        <v>259</v>
      </c>
      <c r="E49" s="25"/>
      <c r="F49" s="51" t="s">
        <v>107</v>
      </c>
      <c r="G49" s="51" t="s">
        <v>47</v>
      </c>
      <c r="H49" s="278" t="s">
        <v>3</v>
      </c>
      <c r="I49" s="6" t="s">
        <v>230</v>
      </c>
      <c r="J49" s="6">
        <v>36</v>
      </c>
      <c r="K49" s="6">
        <v>2</v>
      </c>
      <c r="L49" s="16">
        <v>64</v>
      </c>
      <c r="M49" s="16">
        <v>60</v>
      </c>
      <c r="N49" s="16">
        <f>SUM(L49:M49)</f>
        <v>124</v>
      </c>
      <c r="O49" s="16">
        <v>36</v>
      </c>
      <c r="P49" s="279">
        <f t="shared" ref="P49:P54" si="8">N49-J49</f>
        <v>88</v>
      </c>
      <c r="Q49" s="17"/>
      <c r="T49" s="16">
        <v>1</v>
      </c>
      <c r="U49" s="16">
        <f t="shared" si="5"/>
        <v>3</v>
      </c>
      <c r="X49" s="286"/>
      <c r="AA49" s="18"/>
      <c r="AB49" s="18"/>
      <c r="AC49" s="18"/>
      <c r="AD49" s="18"/>
      <c r="AE49" s="18"/>
      <c r="AF49" s="18"/>
      <c r="AG49" s="18"/>
    </row>
    <row r="50" spans="1:33" s="16" customFormat="1" ht="21" customHeight="1">
      <c r="A50" s="20">
        <v>48</v>
      </c>
      <c r="B50" s="20">
        <v>1</v>
      </c>
      <c r="C50" s="28" t="s">
        <v>151</v>
      </c>
      <c r="D50" s="25" t="s">
        <v>263</v>
      </c>
      <c r="E50" s="25"/>
      <c r="F50" s="51" t="s">
        <v>11</v>
      </c>
      <c r="G50" s="51" t="s">
        <v>12</v>
      </c>
      <c r="H50" s="51" t="s">
        <v>3</v>
      </c>
      <c r="I50" s="6" t="s">
        <v>243</v>
      </c>
      <c r="J50" s="6">
        <v>25</v>
      </c>
      <c r="K50" s="6">
        <v>3</v>
      </c>
      <c r="L50" s="16">
        <v>56</v>
      </c>
      <c r="M50" s="16">
        <v>59</v>
      </c>
      <c r="N50" s="16">
        <f>SUM(L50:M50)</f>
        <v>115</v>
      </c>
      <c r="O50" s="16">
        <v>25</v>
      </c>
      <c r="P50" s="279">
        <f t="shared" si="8"/>
        <v>90</v>
      </c>
      <c r="Q50" s="17"/>
      <c r="T50" s="16">
        <v>1</v>
      </c>
      <c r="U50" s="16">
        <f t="shared" si="5"/>
        <v>4</v>
      </c>
      <c r="X50" s="286"/>
      <c r="AA50" s="18"/>
      <c r="AB50" s="18"/>
      <c r="AC50" s="18"/>
      <c r="AD50" s="18"/>
      <c r="AE50" s="18"/>
      <c r="AF50" s="18"/>
      <c r="AG50" s="18"/>
    </row>
    <row r="51" spans="1:33" s="16" customFormat="1" ht="21" customHeight="1">
      <c r="A51" s="20">
        <v>49</v>
      </c>
      <c r="B51" s="20">
        <v>1</v>
      </c>
      <c r="C51" s="28" t="s">
        <v>151</v>
      </c>
      <c r="D51" s="25" t="s">
        <v>253</v>
      </c>
      <c r="E51" s="25"/>
      <c r="F51" s="61" t="s">
        <v>15</v>
      </c>
      <c r="G51" s="61" t="s">
        <v>16</v>
      </c>
      <c r="H51" s="61" t="s">
        <v>17</v>
      </c>
      <c r="I51" s="6" t="s">
        <v>230</v>
      </c>
      <c r="J51" s="6">
        <v>36</v>
      </c>
      <c r="K51" s="6">
        <v>1</v>
      </c>
      <c r="L51" s="16">
        <v>63</v>
      </c>
      <c r="M51" s="16">
        <v>65</v>
      </c>
      <c r="N51" s="16">
        <f>SUM(L51:M51)</f>
        <v>128</v>
      </c>
      <c r="O51" s="16">
        <v>36</v>
      </c>
      <c r="P51" s="279">
        <f t="shared" si="8"/>
        <v>92</v>
      </c>
      <c r="Q51" s="17"/>
      <c r="T51" s="16">
        <v>1</v>
      </c>
      <c r="U51" s="16">
        <f t="shared" si="5"/>
        <v>2</v>
      </c>
      <c r="X51" s="286"/>
      <c r="AA51" s="18"/>
      <c r="AB51" s="18"/>
      <c r="AC51" s="18"/>
      <c r="AD51" s="18"/>
      <c r="AE51" s="18"/>
      <c r="AF51" s="18"/>
      <c r="AG51" s="18"/>
    </row>
    <row r="52" spans="1:33" s="16" customFormat="1" ht="21" customHeight="1">
      <c r="A52" s="20">
        <v>50</v>
      </c>
      <c r="B52" s="20">
        <v>1</v>
      </c>
      <c r="C52" s="28" t="s">
        <v>151</v>
      </c>
      <c r="D52" s="25" t="s">
        <v>396</v>
      </c>
      <c r="E52" s="25"/>
      <c r="F52" s="11" t="s">
        <v>286</v>
      </c>
      <c r="G52" s="11" t="s">
        <v>287</v>
      </c>
      <c r="H52" s="8" t="s">
        <v>288</v>
      </c>
      <c r="I52" s="6" t="s">
        <v>243</v>
      </c>
      <c r="J52" s="42">
        <v>22</v>
      </c>
      <c r="K52" s="6">
        <v>3</v>
      </c>
      <c r="L52" s="16">
        <v>57</v>
      </c>
      <c r="M52" s="16">
        <v>58</v>
      </c>
      <c r="N52" s="16">
        <f>SUM(L52:M52)</f>
        <v>115</v>
      </c>
      <c r="O52" s="16">
        <v>22</v>
      </c>
      <c r="P52" s="279">
        <f t="shared" si="8"/>
        <v>93</v>
      </c>
      <c r="Q52" s="17"/>
      <c r="T52" s="16">
        <v>1</v>
      </c>
      <c r="U52" s="16">
        <f t="shared" si="5"/>
        <v>4</v>
      </c>
      <c r="V52" s="16">
        <f>J52+1</f>
        <v>23</v>
      </c>
      <c r="AA52" s="18"/>
      <c r="AB52" s="18"/>
      <c r="AC52" s="18"/>
      <c r="AD52" s="18"/>
      <c r="AE52" s="18"/>
      <c r="AF52" s="18"/>
      <c r="AG52" s="18"/>
    </row>
    <row r="53" spans="1:33" s="16" customFormat="1" ht="21" customHeight="1">
      <c r="A53" s="20">
        <v>51</v>
      </c>
      <c r="B53" s="20">
        <v>1</v>
      </c>
      <c r="C53" s="28" t="s">
        <v>151</v>
      </c>
      <c r="D53" s="27" t="s">
        <v>261</v>
      </c>
      <c r="E53" s="27"/>
      <c r="F53" s="51" t="s">
        <v>283</v>
      </c>
      <c r="G53" s="51" t="s">
        <v>284</v>
      </c>
      <c r="H53" s="51" t="s">
        <v>3</v>
      </c>
      <c r="I53" s="6" t="s">
        <v>244</v>
      </c>
      <c r="J53" s="42">
        <v>31</v>
      </c>
      <c r="K53" s="6">
        <v>3</v>
      </c>
      <c r="L53" s="16">
        <v>60</v>
      </c>
      <c r="M53" s="16">
        <v>66</v>
      </c>
      <c r="N53" s="16">
        <f>SUM(L53:M53)</f>
        <v>126</v>
      </c>
      <c r="O53" s="16">
        <v>31</v>
      </c>
      <c r="P53" s="279">
        <f t="shared" si="8"/>
        <v>95</v>
      </c>
      <c r="Q53" s="17"/>
      <c r="T53" s="16">
        <v>1</v>
      </c>
      <c r="U53" s="16">
        <f t="shared" si="5"/>
        <v>4</v>
      </c>
      <c r="V53" s="16">
        <f>J53+2</f>
        <v>33</v>
      </c>
      <c r="AA53" s="18"/>
      <c r="AB53" s="18"/>
      <c r="AC53" s="18"/>
      <c r="AD53" s="18"/>
      <c r="AE53" s="18"/>
      <c r="AF53" s="18"/>
      <c r="AG53" s="18"/>
    </row>
    <row r="54" spans="1:33" s="16" customFormat="1" ht="21" customHeight="1">
      <c r="A54" s="20">
        <v>52</v>
      </c>
      <c r="B54" s="20">
        <v>1</v>
      </c>
      <c r="C54" s="28" t="s">
        <v>151</v>
      </c>
      <c r="D54" s="25" t="s">
        <v>257</v>
      </c>
      <c r="E54" s="25"/>
      <c r="F54" s="61" t="s">
        <v>117</v>
      </c>
      <c r="G54" s="61" t="s">
        <v>118</v>
      </c>
      <c r="H54" s="61" t="s">
        <v>3</v>
      </c>
      <c r="I54" s="6" t="s">
        <v>230</v>
      </c>
      <c r="J54" s="42">
        <v>15</v>
      </c>
      <c r="K54" s="6">
        <v>14</v>
      </c>
      <c r="L54" s="16" t="s">
        <v>583</v>
      </c>
      <c r="M54" s="16" t="s">
        <v>583</v>
      </c>
      <c r="N54" s="16" t="s">
        <v>583</v>
      </c>
      <c r="O54" s="16">
        <v>15</v>
      </c>
      <c r="P54" s="279" t="e">
        <f t="shared" si="8"/>
        <v>#VALUE!</v>
      </c>
      <c r="Q54" s="17"/>
      <c r="T54" s="16">
        <v>1</v>
      </c>
      <c r="U54" s="16">
        <f t="shared" si="5"/>
        <v>15</v>
      </c>
      <c r="AA54" s="18"/>
      <c r="AB54" s="18"/>
      <c r="AC54" s="18"/>
      <c r="AD54" s="18"/>
      <c r="AE54" s="18"/>
      <c r="AF54" s="18"/>
      <c r="AG54" s="18"/>
    </row>
    <row r="55" spans="1:33" s="16" customFormat="1" ht="21" customHeight="1">
      <c r="A55" s="20"/>
      <c r="B55" s="20"/>
      <c r="C55" s="28"/>
      <c r="D55" s="27"/>
      <c r="E55" s="27"/>
      <c r="F55" s="11"/>
      <c r="G55" s="11"/>
      <c r="H55" s="12"/>
      <c r="I55" s="6"/>
      <c r="J55" s="42"/>
      <c r="K55" s="6"/>
      <c r="P55" s="18"/>
      <c r="Q55" s="17"/>
      <c r="AA55" s="18"/>
      <c r="AB55" s="18"/>
      <c r="AC55" s="18"/>
      <c r="AD55" s="18"/>
      <c r="AE55" s="18"/>
      <c r="AF55" s="18"/>
      <c r="AG55" s="18"/>
    </row>
    <row r="56" spans="1:33" s="16" customFormat="1" ht="21" customHeight="1">
      <c r="A56" s="18">
        <v>53</v>
      </c>
      <c r="B56" s="18"/>
      <c r="C56" s="29"/>
      <c r="D56" s="16" t="s">
        <v>250</v>
      </c>
      <c r="F56" s="18" t="s">
        <v>530</v>
      </c>
      <c r="G56" s="18" t="s">
        <v>531</v>
      </c>
      <c r="H56" s="18" t="s">
        <v>3</v>
      </c>
      <c r="I56" s="16" t="s">
        <v>230</v>
      </c>
      <c r="J56" s="6" t="s">
        <v>234</v>
      </c>
      <c r="K56" s="6"/>
      <c r="L56" s="16">
        <v>55</v>
      </c>
      <c r="M56" s="16">
        <v>51</v>
      </c>
      <c r="N56" s="16">
        <f>SUM(L56:M56)</f>
        <v>106</v>
      </c>
      <c r="O56" s="16" t="s">
        <v>234</v>
      </c>
      <c r="P56" s="18"/>
    </row>
    <row r="57" spans="1:33" s="16" customFormat="1" ht="21" customHeight="1">
      <c r="A57" s="18">
        <v>54</v>
      </c>
      <c r="B57" s="20"/>
      <c r="C57" s="28"/>
      <c r="D57" s="27" t="s">
        <v>250</v>
      </c>
      <c r="E57" s="27"/>
      <c r="F57" s="31" t="s">
        <v>530</v>
      </c>
      <c r="G57" s="31" t="s">
        <v>532</v>
      </c>
      <c r="H57" s="31" t="s">
        <v>3</v>
      </c>
      <c r="I57" s="6" t="s">
        <v>243</v>
      </c>
      <c r="J57" s="6" t="s">
        <v>234</v>
      </c>
      <c r="K57" s="6"/>
      <c r="L57" s="16">
        <v>58</v>
      </c>
      <c r="M57" s="16">
        <v>55</v>
      </c>
      <c r="N57" s="16">
        <f>SUM(L57:M57)</f>
        <v>113</v>
      </c>
      <c r="O57" s="16" t="s">
        <v>234</v>
      </c>
      <c r="P57" s="18"/>
    </row>
    <row r="58" spans="1:33" s="16" customFormat="1" ht="21" customHeight="1">
      <c r="A58" s="18">
        <v>55</v>
      </c>
      <c r="B58" s="18"/>
      <c r="C58" s="29"/>
      <c r="D58" s="25" t="s">
        <v>252</v>
      </c>
      <c r="F58" s="18" t="s">
        <v>533</v>
      </c>
      <c r="G58" s="18" t="s">
        <v>534</v>
      </c>
      <c r="H58" s="18" t="s">
        <v>535</v>
      </c>
      <c r="I58" s="16" t="s">
        <v>243</v>
      </c>
      <c r="J58" s="6" t="s">
        <v>234</v>
      </c>
      <c r="K58" s="6"/>
      <c r="L58" s="16">
        <v>54</v>
      </c>
      <c r="M58" s="16">
        <v>59</v>
      </c>
      <c r="N58" s="16">
        <f t="shared" ref="N58:N66" si="9">SUM(L58:M58)</f>
        <v>113</v>
      </c>
      <c r="O58" s="16" t="s">
        <v>234</v>
      </c>
      <c r="P58" s="18"/>
    </row>
    <row r="59" spans="1:33" s="16" customFormat="1" ht="21" customHeight="1">
      <c r="A59" s="18">
        <v>56</v>
      </c>
      <c r="B59" s="20"/>
      <c r="C59" s="28"/>
      <c r="D59" s="16" t="s">
        <v>256</v>
      </c>
      <c r="E59" s="27"/>
      <c r="F59" s="58" t="s">
        <v>418</v>
      </c>
      <c r="G59" s="58" t="s">
        <v>227</v>
      </c>
      <c r="H59" s="8" t="s">
        <v>3</v>
      </c>
      <c r="I59" s="6" t="s">
        <v>230</v>
      </c>
      <c r="J59" s="6" t="s">
        <v>279</v>
      </c>
      <c r="K59" s="6">
        <v>1</v>
      </c>
      <c r="L59" s="16">
        <v>54</v>
      </c>
      <c r="M59" s="16">
        <v>49</v>
      </c>
      <c r="N59" s="16">
        <f t="shared" si="9"/>
        <v>103</v>
      </c>
      <c r="O59" s="16" t="s">
        <v>279</v>
      </c>
      <c r="P59" s="63"/>
    </row>
    <row r="60" spans="1:33" s="16" customFormat="1" ht="21" customHeight="1">
      <c r="A60" s="18">
        <v>57</v>
      </c>
      <c r="B60" s="20"/>
      <c r="C60" s="28"/>
      <c r="D60" s="16" t="s">
        <v>258</v>
      </c>
      <c r="E60" s="25"/>
      <c r="F60" s="11" t="s">
        <v>145</v>
      </c>
      <c r="G60" s="11" t="s">
        <v>410</v>
      </c>
      <c r="H60" s="11" t="s">
        <v>3</v>
      </c>
      <c r="I60" s="6" t="s">
        <v>230</v>
      </c>
      <c r="J60" s="6" t="s">
        <v>234</v>
      </c>
      <c r="K60" s="6"/>
      <c r="L60" s="16">
        <v>55</v>
      </c>
      <c r="M60" s="16">
        <v>66</v>
      </c>
      <c r="N60" s="16">
        <f t="shared" si="9"/>
        <v>121</v>
      </c>
      <c r="O60" s="16" t="s">
        <v>234</v>
      </c>
      <c r="P60" s="18"/>
    </row>
    <row r="61" spans="1:33" s="16" customFormat="1" ht="21" customHeight="1">
      <c r="A61" s="18">
        <v>58</v>
      </c>
      <c r="B61" s="18"/>
      <c r="C61" s="29"/>
      <c r="D61" s="25" t="s">
        <v>260</v>
      </c>
      <c r="F61" s="18" t="s">
        <v>399</v>
      </c>
      <c r="G61" s="18" t="s">
        <v>400</v>
      </c>
      <c r="H61" s="18" t="s">
        <v>3</v>
      </c>
      <c r="I61" s="16" t="s">
        <v>230</v>
      </c>
      <c r="J61" s="6" t="s">
        <v>279</v>
      </c>
      <c r="K61" s="6">
        <v>1</v>
      </c>
      <c r="L61" s="16">
        <v>59</v>
      </c>
      <c r="M61" s="16">
        <v>60</v>
      </c>
      <c r="N61" s="16">
        <f t="shared" si="9"/>
        <v>119</v>
      </c>
      <c r="O61" s="16" t="s">
        <v>279</v>
      </c>
      <c r="P61" s="18"/>
      <c r="AA61" s="18"/>
      <c r="AB61" s="18"/>
      <c r="AC61" s="18"/>
      <c r="AD61" s="18"/>
      <c r="AE61" s="18"/>
      <c r="AF61" s="18"/>
      <c r="AG61" s="18"/>
    </row>
    <row r="62" spans="1:33" s="16" customFormat="1" ht="21" customHeight="1">
      <c r="A62" s="18">
        <v>59</v>
      </c>
      <c r="B62" s="20"/>
      <c r="C62" s="28"/>
      <c r="D62" s="16" t="s">
        <v>263</v>
      </c>
      <c r="E62" s="25"/>
      <c r="F62" s="8" t="s">
        <v>419</v>
      </c>
      <c r="G62" s="8" t="s">
        <v>420</v>
      </c>
      <c r="H62" s="9" t="s">
        <v>3</v>
      </c>
      <c r="I62" s="6" t="s">
        <v>230</v>
      </c>
      <c r="J62" s="13" t="s">
        <v>536</v>
      </c>
      <c r="K62" s="6">
        <v>1</v>
      </c>
      <c r="L62" s="16">
        <v>45</v>
      </c>
      <c r="M62" s="16">
        <v>44</v>
      </c>
      <c r="N62" s="16">
        <f t="shared" si="9"/>
        <v>89</v>
      </c>
      <c r="O62" s="16" t="s">
        <v>536</v>
      </c>
      <c r="P62" s="18"/>
      <c r="Q62" s="16">
        <v>16</v>
      </c>
    </row>
    <row r="63" spans="1:33" s="16" customFormat="1" ht="21" customHeight="1">
      <c r="A63" s="18">
        <v>60</v>
      </c>
      <c r="B63" s="18"/>
      <c r="C63" s="29"/>
      <c r="D63" s="16" t="s">
        <v>264</v>
      </c>
      <c r="F63" s="18" t="s">
        <v>541</v>
      </c>
      <c r="G63" s="18" t="s">
        <v>534</v>
      </c>
      <c r="H63" s="18" t="s">
        <v>3</v>
      </c>
      <c r="I63" s="16" t="s">
        <v>243</v>
      </c>
      <c r="J63" s="6" t="s">
        <v>234</v>
      </c>
      <c r="K63" s="6"/>
      <c r="L63" s="16">
        <v>55</v>
      </c>
      <c r="M63" s="16">
        <v>58</v>
      </c>
      <c r="N63" s="16">
        <f t="shared" si="9"/>
        <v>113</v>
      </c>
      <c r="O63" s="16" t="s">
        <v>234</v>
      </c>
      <c r="P63" s="18"/>
    </row>
    <row r="64" spans="1:33" s="16" customFormat="1" ht="21" customHeight="1">
      <c r="A64" s="18">
        <v>61</v>
      </c>
      <c r="B64" s="18"/>
      <c r="C64" s="28"/>
      <c r="D64" s="16" t="s">
        <v>265</v>
      </c>
      <c r="F64" s="31" t="s">
        <v>537</v>
      </c>
      <c r="G64" s="31" t="s">
        <v>538</v>
      </c>
      <c r="H64" s="31" t="s">
        <v>3</v>
      </c>
      <c r="I64" s="6" t="s">
        <v>244</v>
      </c>
      <c r="J64" s="6" t="s">
        <v>234</v>
      </c>
      <c r="K64" s="6"/>
      <c r="L64" s="16">
        <v>44</v>
      </c>
      <c r="M64" s="16">
        <v>45</v>
      </c>
      <c r="N64" s="16">
        <f t="shared" si="9"/>
        <v>89</v>
      </c>
      <c r="O64" s="16" t="s">
        <v>234</v>
      </c>
      <c r="P64" s="18"/>
      <c r="S64" s="16" t="s">
        <v>579</v>
      </c>
    </row>
    <row r="65" spans="1:24" s="16" customFormat="1" ht="21" customHeight="1">
      <c r="A65" s="18">
        <v>62</v>
      </c>
      <c r="B65" s="18"/>
      <c r="C65" s="29"/>
      <c r="D65" s="16" t="s">
        <v>266</v>
      </c>
      <c r="F65" s="18" t="s">
        <v>414</v>
      </c>
      <c r="G65" s="18" t="s">
        <v>415</v>
      </c>
      <c r="H65" s="18" t="s">
        <v>3</v>
      </c>
      <c r="I65" s="16" t="s">
        <v>244</v>
      </c>
      <c r="J65" s="6" t="s">
        <v>279</v>
      </c>
      <c r="K65" s="6">
        <v>1</v>
      </c>
      <c r="L65" s="16">
        <v>56</v>
      </c>
      <c r="M65" s="16">
        <v>62</v>
      </c>
      <c r="N65" s="16">
        <f t="shared" si="9"/>
        <v>118</v>
      </c>
      <c r="O65" s="16" t="s">
        <v>279</v>
      </c>
      <c r="P65" s="18"/>
    </row>
    <row r="66" spans="1:24" s="16" customFormat="1" ht="21" customHeight="1">
      <c r="A66" s="18">
        <v>63</v>
      </c>
      <c r="B66" s="18"/>
      <c r="C66" s="29"/>
      <c r="D66" s="16" t="s">
        <v>396</v>
      </c>
      <c r="F66" s="18" t="s">
        <v>539</v>
      </c>
      <c r="G66" s="18" t="s">
        <v>540</v>
      </c>
      <c r="H66" s="18" t="s">
        <v>3</v>
      </c>
      <c r="I66" s="16" t="s">
        <v>230</v>
      </c>
      <c r="J66" s="6" t="s">
        <v>234</v>
      </c>
      <c r="K66" s="6"/>
      <c r="L66" s="16">
        <v>47</v>
      </c>
      <c r="M66" s="16">
        <v>55</v>
      </c>
      <c r="N66" s="16">
        <f t="shared" si="9"/>
        <v>102</v>
      </c>
      <c r="O66" s="16" t="s">
        <v>234</v>
      </c>
      <c r="P66" s="18"/>
      <c r="Q66" s="16">
        <v>8</v>
      </c>
    </row>
    <row r="67" spans="1:24" s="16" customFormat="1">
      <c r="A67" s="18"/>
      <c r="B67" s="18"/>
      <c r="C67" s="29"/>
      <c r="D67" s="18"/>
      <c r="E67" s="18"/>
      <c r="F67" s="18"/>
      <c r="G67" s="18"/>
      <c r="H67" s="18"/>
      <c r="K67" s="32"/>
      <c r="L67" s="18"/>
      <c r="M67" s="18"/>
      <c r="P67" s="18"/>
      <c r="Q67" s="17"/>
    </row>
    <row r="68" spans="1:24" s="16" customFormat="1">
      <c r="A68" s="18"/>
      <c r="B68" s="18"/>
      <c r="C68" s="29"/>
      <c r="D68" s="18"/>
      <c r="E68" s="18"/>
      <c r="F68" s="18"/>
      <c r="G68" s="18"/>
      <c r="H68" s="18"/>
      <c r="K68" s="32"/>
      <c r="L68" s="18"/>
      <c r="M68" s="18"/>
      <c r="P68" s="18"/>
      <c r="Q68" s="17"/>
    </row>
    <row r="69" spans="1:24" s="16" customFormat="1">
      <c r="A69" s="18"/>
      <c r="B69" s="18"/>
      <c r="C69" s="29"/>
      <c r="D69" s="18"/>
      <c r="E69" s="18"/>
      <c r="F69" s="18"/>
      <c r="G69" s="18"/>
      <c r="H69" s="18"/>
      <c r="K69" s="32"/>
      <c r="L69" s="18"/>
      <c r="M69" s="18"/>
      <c r="P69" s="18"/>
      <c r="Q69" s="17"/>
    </row>
    <row r="70" spans="1:24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P70" s="18"/>
      <c r="Q70" s="17"/>
    </row>
    <row r="71" spans="1:24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P71" s="18"/>
      <c r="Q71" s="17"/>
    </row>
    <row r="72" spans="1:24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P72" s="18"/>
      <c r="Q72" s="17"/>
    </row>
    <row r="73" spans="1:24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P73" s="18"/>
      <c r="Q73" s="17"/>
      <c r="X73" s="17"/>
    </row>
    <row r="74" spans="1:24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P74" s="18"/>
      <c r="Q74" s="17"/>
      <c r="X74" s="17"/>
    </row>
    <row r="75" spans="1:24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P75" s="18"/>
      <c r="Q75" s="17"/>
      <c r="X75" s="17"/>
    </row>
    <row r="76" spans="1:24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P76" s="18"/>
      <c r="Q76" s="17"/>
      <c r="X76" s="17"/>
    </row>
    <row r="77" spans="1:24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P77" s="18"/>
      <c r="Q77" s="17"/>
      <c r="X77" s="17"/>
    </row>
    <row r="78" spans="1:24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P78" s="18"/>
      <c r="Q78" s="17"/>
      <c r="X78" s="17"/>
    </row>
    <row r="79" spans="1:24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P79" s="18"/>
      <c r="Q79" s="17"/>
      <c r="X79" s="17"/>
    </row>
    <row r="80" spans="1:24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P80" s="18"/>
      <c r="Q80" s="17"/>
      <c r="X80" s="17"/>
    </row>
    <row r="81" spans="1:24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P81" s="18"/>
      <c r="Q81" s="17"/>
      <c r="X81" s="17"/>
    </row>
    <row r="82" spans="1:24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P82" s="18"/>
      <c r="Q82" s="17"/>
      <c r="X82" s="17"/>
    </row>
    <row r="83" spans="1:24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P83" s="18"/>
      <c r="Q83" s="17"/>
      <c r="X83" s="17"/>
    </row>
    <row r="84" spans="1:24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P84" s="18"/>
      <c r="Q84" s="17"/>
      <c r="X84" s="17"/>
    </row>
    <row r="85" spans="1:24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P85" s="18"/>
      <c r="Q85" s="17"/>
      <c r="X85" s="17"/>
    </row>
    <row r="86" spans="1:24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P86" s="18"/>
      <c r="Q86" s="17"/>
      <c r="X86" s="17"/>
    </row>
    <row r="87" spans="1:24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P87" s="18"/>
      <c r="Q87" s="17"/>
      <c r="X87" s="17"/>
    </row>
    <row r="88" spans="1:24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P88" s="18"/>
      <c r="Q88" s="17"/>
      <c r="X88" s="17"/>
    </row>
    <row r="89" spans="1:24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P89" s="18"/>
      <c r="Q89" s="17"/>
      <c r="X89" s="17"/>
    </row>
    <row r="90" spans="1:24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P90" s="18"/>
      <c r="Q90" s="17"/>
      <c r="X90" s="17"/>
    </row>
    <row r="91" spans="1:24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P91" s="18"/>
      <c r="Q91" s="17"/>
      <c r="X91" s="17"/>
    </row>
    <row r="92" spans="1:24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P92" s="18"/>
      <c r="Q92" s="17"/>
      <c r="X92" s="17"/>
    </row>
    <row r="93" spans="1:24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P93" s="18"/>
      <c r="Q93" s="17"/>
      <c r="X93" s="17"/>
    </row>
    <row r="94" spans="1:24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P94" s="18"/>
      <c r="Q94" s="17"/>
      <c r="X94" s="17"/>
    </row>
    <row r="95" spans="1:24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P95" s="18"/>
      <c r="Q95" s="17"/>
      <c r="X95" s="17"/>
    </row>
    <row r="96" spans="1:24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P96" s="18"/>
      <c r="Q96" s="17"/>
      <c r="X96" s="17"/>
    </row>
    <row r="97" spans="1:24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P97" s="18"/>
      <c r="Q97" s="17"/>
      <c r="X97" s="17"/>
    </row>
    <row r="98" spans="1:24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P98" s="18"/>
      <c r="Q98" s="17"/>
      <c r="X98" s="17"/>
    </row>
    <row r="99" spans="1:24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P99" s="18"/>
      <c r="Q99" s="17"/>
      <c r="X99" s="17"/>
    </row>
    <row r="100" spans="1:24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P100" s="18"/>
      <c r="Q100" s="17"/>
      <c r="X100" s="17"/>
    </row>
    <row r="101" spans="1:24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P101" s="18"/>
      <c r="Q101" s="17"/>
      <c r="X101" s="17"/>
    </row>
    <row r="102" spans="1:24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P102" s="18"/>
      <c r="Q102" s="17"/>
      <c r="X102" s="17"/>
    </row>
    <row r="103" spans="1:24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P103" s="18"/>
      <c r="Q103" s="17"/>
      <c r="X103" s="17"/>
    </row>
    <row r="104" spans="1:24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P104" s="18"/>
      <c r="Q104" s="17"/>
      <c r="X104" s="17"/>
    </row>
    <row r="105" spans="1:24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P105" s="18"/>
      <c r="Q105" s="17"/>
      <c r="X105" s="17"/>
    </row>
    <row r="106" spans="1:24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P106" s="18"/>
      <c r="Q106" s="17"/>
      <c r="X106" s="17"/>
    </row>
    <row r="107" spans="1:24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P107" s="18"/>
      <c r="Q107" s="17"/>
      <c r="X107" s="17"/>
    </row>
    <row r="108" spans="1:24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P108" s="18"/>
      <c r="Q108" s="17"/>
      <c r="X108" s="17"/>
    </row>
    <row r="109" spans="1:24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P109" s="18"/>
      <c r="Q109" s="17"/>
      <c r="X109" s="17"/>
    </row>
    <row r="110" spans="1:24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P110" s="18"/>
      <c r="Q110" s="17"/>
      <c r="X110" s="17"/>
    </row>
    <row r="111" spans="1:24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P111" s="18"/>
      <c r="Q111" s="17"/>
      <c r="X111" s="17"/>
    </row>
    <row r="112" spans="1:24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P112" s="18"/>
      <c r="Q112" s="17"/>
      <c r="X112" s="17"/>
    </row>
    <row r="113" spans="1:33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P113" s="18"/>
      <c r="Q113" s="17"/>
      <c r="X113" s="17"/>
    </row>
    <row r="114" spans="1:33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P114" s="18"/>
      <c r="Q114" s="17"/>
      <c r="X114" s="17"/>
    </row>
    <row r="115" spans="1:33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P115" s="18"/>
      <c r="Q115" s="17"/>
      <c r="X115" s="17"/>
    </row>
    <row r="116" spans="1:33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P116" s="18"/>
      <c r="Q116" s="17"/>
      <c r="X116" s="17"/>
    </row>
    <row r="117" spans="1:33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P117" s="18"/>
      <c r="Q117" s="17"/>
      <c r="X117" s="17"/>
    </row>
    <row r="118" spans="1:33" s="16" customFormat="1">
      <c r="A118" s="18"/>
      <c r="B118" s="18"/>
      <c r="C118" s="29"/>
      <c r="D118" s="18"/>
      <c r="E118" s="18"/>
      <c r="F118" s="18"/>
      <c r="G118" s="18"/>
      <c r="H118" s="18"/>
      <c r="K118" s="32"/>
      <c r="L118" s="18"/>
      <c r="M118" s="18"/>
      <c r="P118" s="18"/>
      <c r="Q118" s="17"/>
      <c r="X118" s="17"/>
    </row>
    <row r="119" spans="1:33" s="16" customFormat="1">
      <c r="A119" s="18"/>
      <c r="B119" s="18"/>
      <c r="C119" s="29"/>
      <c r="D119" s="18"/>
      <c r="E119" s="18"/>
      <c r="F119" s="18"/>
      <c r="G119" s="18"/>
      <c r="H119" s="18"/>
      <c r="K119" s="32"/>
      <c r="L119" s="18"/>
      <c r="M119" s="18"/>
      <c r="P119" s="18"/>
      <c r="Q119" s="17"/>
      <c r="X119" s="17"/>
    </row>
    <row r="120" spans="1:33" s="16" customFormat="1">
      <c r="A120" s="18"/>
      <c r="B120" s="18"/>
      <c r="C120" s="29"/>
      <c r="D120" s="18"/>
      <c r="E120" s="18"/>
      <c r="F120" s="18"/>
      <c r="G120" s="18"/>
      <c r="H120" s="18"/>
      <c r="K120" s="32"/>
      <c r="L120" s="18"/>
      <c r="M120" s="18"/>
      <c r="P120" s="18"/>
      <c r="Q120" s="17"/>
      <c r="X120" s="17"/>
    </row>
    <row r="121" spans="1:33" s="16" customFormat="1">
      <c r="A121" s="18"/>
      <c r="B121" s="18"/>
      <c r="C121" s="29"/>
      <c r="D121" s="18"/>
      <c r="E121" s="18"/>
      <c r="F121" s="18"/>
      <c r="G121" s="18"/>
      <c r="H121" s="18"/>
      <c r="K121" s="32"/>
      <c r="L121" s="18"/>
      <c r="M121" s="18"/>
      <c r="P121" s="18"/>
      <c r="Q121" s="17"/>
      <c r="X121" s="17"/>
    </row>
    <row r="122" spans="1:33" s="16" customFormat="1">
      <c r="A122" s="18"/>
      <c r="B122" s="18"/>
      <c r="C122" s="29"/>
      <c r="D122" s="18"/>
      <c r="E122" s="18"/>
      <c r="F122" s="18"/>
      <c r="G122" s="18"/>
      <c r="H122" s="18"/>
      <c r="K122" s="32"/>
      <c r="L122" s="18"/>
      <c r="M122" s="18"/>
      <c r="P122" s="18"/>
      <c r="Q122" s="17"/>
      <c r="X122" s="17"/>
    </row>
    <row r="123" spans="1:33" s="16" customFormat="1">
      <c r="A123" s="18"/>
      <c r="B123" s="18"/>
      <c r="C123" s="29"/>
      <c r="D123" s="18"/>
      <c r="E123" s="18"/>
      <c r="F123" s="18"/>
      <c r="G123" s="18"/>
      <c r="H123" s="18"/>
      <c r="K123" s="32"/>
      <c r="L123" s="18"/>
      <c r="M123" s="18"/>
      <c r="P123" s="18"/>
      <c r="Q123" s="17"/>
      <c r="X123" s="17"/>
    </row>
    <row r="124" spans="1:33" s="16" customFormat="1">
      <c r="A124" s="18"/>
      <c r="B124" s="18"/>
      <c r="C124" s="29"/>
      <c r="D124" s="18"/>
      <c r="E124" s="18"/>
      <c r="F124" s="18"/>
      <c r="G124" s="18"/>
      <c r="H124" s="18"/>
      <c r="K124" s="32"/>
      <c r="L124" s="18"/>
      <c r="M124" s="18"/>
      <c r="P124" s="18"/>
      <c r="Q124" s="17"/>
      <c r="X124" s="17"/>
    </row>
    <row r="125" spans="1:33" s="16" customFormat="1">
      <c r="A125" s="18"/>
      <c r="B125" s="18"/>
      <c r="C125" s="29"/>
      <c r="D125" s="18"/>
      <c r="E125" s="18"/>
      <c r="F125" s="18"/>
      <c r="G125" s="18"/>
      <c r="H125" s="18"/>
      <c r="K125" s="32"/>
      <c r="L125" s="18"/>
      <c r="M125" s="18"/>
      <c r="P125" s="18"/>
      <c r="Q125" s="17"/>
      <c r="X125" s="17"/>
    </row>
    <row r="126" spans="1:33" s="16" customFormat="1">
      <c r="A126" s="18"/>
      <c r="B126" s="18"/>
      <c r="C126" s="29"/>
      <c r="D126" s="18"/>
      <c r="E126" s="18"/>
      <c r="F126" s="18"/>
      <c r="G126" s="18"/>
      <c r="H126" s="18"/>
      <c r="K126" s="32"/>
      <c r="L126" s="18"/>
      <c r="M126" s="18"/>
      <c r="P126" s="18"/>
      <c r="Q126" s="17"/>
      <c r="X126" s="17"/>
    </row>
    <row r="127" spans="1:33">
      <c r="Z127" s="16"/>
      <c r="AA127" s="16"/>
      <c r="AB127" s="16"/>
      <c r="AC127" s="16"/>
      <c r="AD127" s="16"/>
      <c r="AE127" s="16"/>
      <c r="AF127" s="16"/>
      <c r="AG127" s="16"/>
    </row>
    <row r="128" spans="1:33">
      <c r="Z128" s="16"/>
      <c r="AA128" s="16"/>
      <c r="AB128" s="16"/>
      <c r="AC128" s="16"/>
      <c r="AD128" s="16"/>
      <c r="AE128" s="16"/>
      <c r="AF128" s="16"/>
      <c r="AG128" s="16"/>
    </row>
    <row r="129" spans="26:33">
      <c r="Z129" s="16"/>
      <c r="AA129" s="16"/>
      <c r="AB129" s="16"/>
      <c r="AC129" s="16"/>
      <c r="AD129" s="16"/>
      <c r="AE129" s="16"/>
      <c r="AF129" s="16"/>
      <c r="AG129" s="16"/>
    </row>
  </sheetData>
  <sortState xmlns:xlrd2="http://schemas.microsoft.com/office/spreadsheetml/2017/richdata2" ref="D3:S54">
    <sortCondition ref="P3:P54"/>
    <sortCondition ref="J3:J54"/>
  </sortState>
  <mergeCells count="1">
    <mergeCell ref="AA2:AB2"/>
  </mergeCells>
  <phoneticPr fontId="60"/>
  <dataValidations count="1">
    <dataValidation type="list" allowBlank="1" showInputMessage="1" showErrorMessage="1" sqref="C3:C63" xr:uid="{E7930C94-894E-4F9E-9BA6-7EFA25B4951C}">
      <formula1>"会員,NEW-1,NEW-2,GUEST"</formula1>
    </dataValidation>
  </dataValidations>
  <printOptions gridLines="1"/>
  <pageMargins left="0.25" right="0.25" top="0.75" bottom="0.75" header="0.3" footer="0.3"/>
  <pageSetup scale="4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9926-EE9B-4D06-8C5F-4D7A83EAF41B}">
  <sheetPr>
    <pageSetUpPr fitToPage="1"/>
  </sheetPr>
  <dimension ref="A1:AF129"/>
  <sheetViews>
    <sheetView zoomScale="90" zoomScaleNormal="90" workbookViewId="0">
      <pane xSplit="7" ySplit="2" topLeftCell="H3" activePane="bottomRight" state="frozen"/>
      <selection pane="topRight" activeCell="F1" sqref="F1"/>
      <selection pane="bottomLeft" activeCell="A4" sqref="A4"/>
      <selection pane="bottomRight" activeCell="B7" sqref="B7:B16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7.625" style="16" customWidth="1"/>
    <col min="11" max="11" width="7.625" style="32" customWidth="1"/>
    <col min="12" max="13" width="7.625" style="18" customWidth="1"/>
    <col min="14" max="14" width="8.125" style="16" customWidth="1"/>
    <col min="15" max="15" width="5.625" style="16" customWidth="1"/>
    <col min="16" max="16" width="5.375" style="18" bestFit="1" customWidth="1"/>
    <col min="17" max="17" width="10" style="18" customWidth="1"/>
    <col min="18" max="20" width="10" style="16" customWidth="1"/>
    <col min="21" max="21" width="9.125" style="16"/>
    <col min="22" max="22" width="6.125" style="16" customWidth="1"/>
    <col min="23" max="23" width="33.5" style="17" customWidth="1"/>
    <col min="24" max="24" width="10.5" style="16" customWidth="1"/>
    <col min="25" max="25" width="62.5" style="18" customWidth="1"/>
    <col min="26" max="27" width="24.875" style="18" customWidth="1"/>
    <col min="28" max="16384" width="9.125" style="18"/>
  </cols>
  <sheetData>
    <row r="1" spans="1:32" ht="18.75" thickBot="1">
      <c r="A1" s="50" t="s">
        <v>585</v>
      </c>
      <c r="B1" s="50"/>
      <c r="C1" s="30"/>
      <c r="D1" s="21"/>
      <c r="E1" s="21"/>
      <c r="F1" s="21"/>
      <c r="G1" s="21"/>
    </row>
    <row r="2" spans="1:32" ht="32.25" customHeight="1" thickBo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370</v>
      </c>
      <c r="P2" s="22" t="s">
        <v>38</v>
      </c>
      <c r="Q2" s="15" t="s">
        <v>162</v>
      </c>
      <c r="R2" s="15" t="s">
        <v>99</v>
      </c>
      <c r="S2" s="15" t="s">
        <v>100</v>
      </c>
      <c r="T2" s="44" t="s">
        <v>155</v>
      </c>
      <c r="U2" s="64" t="s">
        <v>332</v>
      </c>
      <c r="V2" s="64"/>
      <c r="W2" s="105" t="s">
        <v>423</v>
      </c>
      <c r="X2" s="106" t="s">
        <v>424</v>
      </c>
      <c r="Y2" s="106" t="s">
        <v>542</v>
      </c>
      <c r="Z2" s="336" t="s">
        <v>543</v>
      </c>
      <c r="AA2" s="337"/>
      <c r="AB2" s="106" t="s">
        <v>544</v>
      </c>
      <c r="AC2" s="106" t="s">
        <v>545</v>
      </c>
      <c r="AD2" s="106" t="s">
        <v>546</v>
      </c>
      <c r="AE2" s="106" t="s">
        <v>370</v>
      </c>
      <c r="AF2" s="107" t="s">
        <v>547</v>
      </c>
    </row>
    <row r="3" spans="1:32" ht="21" customHeight="1" thickTop="1">
      <c r="A3" s="20">
        <v>1</v>
      </c>
      <c r="B3" s="20">
        <v>21</v>
      </c>
      <c r="C3" s="28" t="s">
        <v>97</v>
      </c>
      <c r="D3" s="25" t="s">
        <v>250</v>
      </c>
      <c r="E3" s="25"/>
      <c r="F3" s="51" t="s">
        <v>114</v>
      </c>
      <c r="G3" s="51" t="s">
        <v>115</v>
      </c>
      <c r="H3" s="278" t="s">
        <v>116</v>
      </c>
      <c r="I3" s="6" t="s">
        <v>230</v>
      </c>
      <c r="J3" s="6">
        <v>17</v>
      </c>
      <c r="K3" s="6">
        <v>13</v>
      </c>
      <c r="L3" s="16">
        <v>41</v>
      </c>
      <c r="M3" s="16">
        <v>42</v>
      </c>
      <c r="N3" s="16">
        <f t="shared" ref="N3:N34" si="0">L3+M3</f>
        <v>83</v>
      </c>
      <c r="O3" s="16">
        <f t="shared" ref="O3:O34" si="1">J3</f>
        <v>17</v>
      </c>
      <c r="P3" s="279">
        <f t="shared" ref="P3:P34" si="2">N3-O3</f>
        <v>66</v>
      </c>
      <c r="Q3" s="17" t="s">
        <v>605</v>
      </c>
      <c r="S3" s="16">
        <v>17</v>
      </c>
      <c r="T3" s="16">
        <f>K3+B3</f>
        <v>34</v>
      </c>
      <c r="U3" s="104">
        <f>(J3-(72-P3)/2)*0.8</f>
        <v>11.200000000000001</v>
      </c>
      <c r="V3" s="63"/>
      <c r="W3" s="108" t="s">
        <v>548</v>
      </c>
      <c r="X3" s="109">
        <v>50</v>
      </c>
      <c r="Y3" s="110" t="s">
        <v>289</v>
      </c>
      <c r="Z3" s="139" t="str">
        <f t="shared" ref="Z3:AA14" si="3">F3</f>
        <v>Lee</v>
      </c>
      <c r="AA3" s="139" t="str">
        <f t="shared" si="3"/>
        <v>Kyu Ha</v>
      </c>
      <c r="AB3" s="130">
        <f t="shared" ref="AB3:AD7" si="4">L3</f>
        <v>41</v>
      </c>
      <c r="AC3" s="131">
        <f t="shared" si="4"/>
        <v>42</v>
      </c>
      <c r="AD3" s="131">
        <f t="shared" si="4"/>
        <v>83</v>
      </c>
      <c r="AE3" s="131">
        <f>J3</f>
        <v>17</v>
      </c>
      <c r="AF3" s="132">
        <f>P3</f>
        <v>66</v>
      </c>
    </row>
    <row r="4" spans="1:32" ht="21" customHeight="1">
      <c r="A4" s="20">
        <v>2</v>
      </c>
      <c r="B4" s="20">
        <v>18</v>
      </c>
      <c r="C4" s="28" t="s">
        <v>97</v>
      </c>
      <c r="D4" s="25" t="s">
        <v>396</v>
      </c>
      <c r="E4" s="16"/>
      <c r="F4" s="18" t="s">
        <v>91</v>
      </c>
      <c r="G4" s="18" t="s">
        <v>119</v>
      </c>
      <c r="H4" s="18" t="s">
        <v>123</v>
      </c>
      <c r="I4" s="16" t="s">
        <v>230</v>
      </c>
      <c r="J4" s="6">
        <v>21</v>
      </c>
      <c r="K4" s="6">
        <v>6</v>
      </c>
      <c r="L4" s="16">
        <v>41</v>
      </c>
      <c r="M4" s="16">
        <v>47</v>
      </c>
      <c r="N4" s="16">
        <f t="shared" si="0"/>
        <v>88</v>
      </c>
      <c r="O4" s="16">
        <f t="shared" si="1"/>
        <v>21</v>
      </c>
      <c r="P4" s="279">
        <f t="shared" si="2"/>
        <v>67</v>
      </c>
      <c r="Q4" s="17" t="s">
        <v>600</v>
      </c>
      <c r="T4" s="16">
        <f t="shared" ref="T4:T59" si="5">K4+B4</f>
        <v>24</v>
      </c>
      <c r="U4" s="104">
        <f>(J4-(72-P4)/2)*0.9</f>
        <v>16.650000000000002</v>
      </c>
      <c r="V4" s="63"/>
      <c r="W4" s="111" t="s">
        <v>425</v>
      </c>
      <c r="X4" s="112"/>
      <c r="Y4" s="113" t="s">
        <v>149</v>
      </c>
      <c r="Z4" s="126" t="str">
        <f t="shared" si="3"/>
        <v>Yamaguchi</v>
      </c>
      <c r="AA4" s="126" t="str">
        <f t="shared" si="3"/>
        <v>Taichi</v>
      </c>
      <c r="AB4" s="130">
        <f t="shared" si="4"/>
        <v>41</v>
      </c>
      <c r="AC4" s="131">
        <f t="shared" si="4"/>
        <v>47</v>
      </c>
      <c r="AD4" s="131">
        <f t="shared" si="4"/>
        <v>88</v>
      </c>
      <c r="AE4" s="131">
        <f t="shared" ref="AE4:AE7" si="6">J4</f>
        <v>21</v>
      </c>
      <c r="AF4" s="132">
        <f t="shared" ref="AF4:AF7" si="7">P4</f>
        <v>67</v>
      </c>
    </row>
    <row r="5" spans="1:32" ht="21" customHeight="1">
      <c r="A5" s="20">
        <v>3</v>
      </c>
      <c r="B5" s="20">
        <v>15</v>
      </c>
      <c r="C5" s="28" t="s">
        <v>97</v>
      </c>
      <c r="D5" s="25" t="s">
        <v>265</v>
      </c>
      <c r="E5" s="25"/>
      <c r="F5" s="51" t="s">
        <v>179</v>
      </c>
      <c r="G5" s="51" t="s">
        <v>180</v>
      </c>
      <c r="H5" s="278" t="s">
        <v>3</v>
      </c>
      <c r="I5" s="6" t="s">
        <v>230</v>
      </c>
      <c r="J5" s="6">
        <v>13</v>
      </c>
      <c r="K5" s="6">
        <v>23</v>
      </c>
      <c r="L5" s="16">
        <v>40</v>
      </c>
      <c r="M5" s="16">
        <v>41</v>
      </c>
      <c r="N5" s="16">
        <f t="shared" si="0"/>
        <v>81</v>
      </c>
      <c r="O5" s="16">
        <f t="shared" si="1"/>
        <v>13</v>
      </c>
      <c r="P5" s="279">
        <f t="shared" si="2"/>
        <v>68</v>
      </c>
      <c r="Q5" s="17">
        <v>11</v>
      </c>
      <c r="T5" s="16">
        <f t="shared" si="5"/>
        <v>38</v>
      </c>
      <c r="U5" s="104">
        <f>(J5-(72-P5)/2)*0.95</f>
        <v>10.45</v>
      </c>
      <c r="V5" s="63"/>
      <c r="W5" s="111" t="s">
        <v>426</v>
      </c>
      <c r="X5" s="112"/>
      <c r="Y5" s="113" t="s">
        <v>549</v>
      </c>
      <c r="Z5" s="126" t="str">
        <f t="shared" si="3"/>
        <v>Nakane</v>
      </c>
      <c r="AA5" s="126" t="str">
        <f t="shared" si="3"/>
        <v>Yusuke</v>
      </c>
      <c r="AB5" s="130">
        <f t="shared" si="4"/>
        <v>40</v>
      </c>
      <c r="AC5" s="131">
        <f t="shared" si="4"/>
        <v>41</v>
      </c>
      <c r="AD5" s="131">
        <f t="shared" si="4"/>
        <v>81</v>
      </c>
      <c r="AE5" s="131">
        <f t="shared" si="6"/>
        <v>13</v>
      </c>
      <c r="AF5" s="132">
        <f t="shared" si="7"/>
        <v>68</v>
      </c>
    </row>
    <row r="6" spans="1:32" ht="21" customHeight="1">
      <c r="A6" s="20">
        <v>4</v>
      </c>
      <c r="B6" s="20">
        <v>12</v>
      </c>
      <c r="C6" s="28" t="s">
        <v>97</v>
      </c>
      <c r="D6" s="27" t="s">
        <v>591</v>
      </c>
      <c r="E6" s="27"/>
      <c r="F6" s="51" t="s">
        <v>112</v>
      </c>
      <c r="G6" s="51" t="s">
        <v>113</v>
      </c>
      <c r="H6" s="51" t="s">
        <v>3</v>
      </c>
      <c r="I6" s="6" t="s">
        <v>244</v>
      </c>
      <c r="J6" s="41">
        <v>26</v>
      </c>
      <c r="K6" s="6">
        <v>24</v>
      </c>
      <c r="L6" s="16">
        <v>47</v>
      </c>
      <c r="M6" s="16">
        <v>47</v>
      </c>
      <c r="N6" s="16">
        <f t="shared" si="0"/>
        <v>94</v>
      </c>
      <c r="O6" s="16">
        <f t="shared" si="1"/>
        <v>26</v>
      </c>
      <c r="P6" s="279">
        <f t="shared" si="2"/>
        <v>68</v>
      </c>
      <c r="Q6" s="17"/>
      <c r="T6" s="16">
        <f t="shared" si="5"/>
        <v>36</v>
      </c>
      <c r="W6" s="111" t="s">
        <v>427</v>
      </c>
      <c r="X6" s="112"/>
      <c r="Y6" s="113" t="s">
        <v>550</v>
      </c>
      <c r="Z6" s="126" t="str">
        <f t="shared" si="3"/>
        <v>Akutagawa</v>
      </c>
      <c r="AA6" s="126" t="str">
        <f t="shared" si="3"/>
        <v>Hiroshi</v>
      </c>
      <c r="AB6" s="130">
        <f t="shared" si="4"/>
        <v>47</v>
      </c>
      <c r="AC6" s="131">
        <f t="shared" si="4"/>
        <v>47</v>
      </c>
      <c r="AD6" s="131">
        <f t="shared" si="4"/>
        <v>94</v>
      </c>
      <c r="AE6" s="131">
        <f t="shared" si="6"/>
        <v>26</v>
      </c>
      <c r="AF6" s="132">
        <f t="shared" si="7"/>
        <v>68</v>
      </c>
    </row>
    <row r="7" spans="1:32" ht="21" customHeight="1" thickBot="1">
      <c r="A7" s="20">
        <v>5</v>
      </c>
      <c r="B7" s="20">
        <v>11</v>
      </c>
      <c r="C7" s="28" t="s">
        <v>97</v>
      </c>
      <c r="D7" s="25" t="s">
        <v>257</v>
      </c>
      <c r="E7" s="25"/>
      <c r="F7" s="51" t="s">
        <v>9</v>
      </c>
      <c r="G7" s="51" t="s">
        <v>10</v>
      </c>
      <c r="H7" s="51" t="s">
        <v>108</v>
      </c>
      <c r="I7" s="6" t="s">
        <v>244</v>
      </c>
      <c r="J7" s="285">
        <v>11</v>
      </c>
      <c r="K7" s="6">
        <v>11</v>
      </c>
      <c r="L7" s="16">
        <v>38</v>
      </c>
      <c r="M7" s="16">
        <v>42</v>
      </c>
      <c r="N7" s="16">
        <f t="shared" si="0"/>
        <v>80</v>
      </c>
      <c r="O7" s="16">
        <f t="shared" si="1"/>
        <v>11</v>
      </c>
      <c r="P7" s="279">
        <f t="shared" si="2"/>
        <v>69</v>
      </c>
      <c r="Q7" s="17" t="s">
        <v>598</v>
      </c>
      <c r="R7" s="16">
        <v>6</v>
      </c>
      <c r="T7" s="16">
        <f t="shared" si="5"/>
        <v>22</v>
      </c>
      <c r="W7" s="111" t="s">
        <v>428</v>
      </c>
      <c r="X7" s="112"/>
      <c r="Y7" s="113" t="s">
        <v>551</v>
      </c>
      <c r="Z7" s="126" t="str">
        <f t="shared" si="3"/>
        <v>Morioka</v>
      </c>
      <c r="AA7" s="126" t="str">
        <f t="shared" si="3"/>
        <v>Yasuhiro</v>
      </c>
      <c r="AB7" s="133">
        <f t="shared" si="4"/>
        <v>38</v>
      </c>
      <c r="AC7" s="133">
        <f t="shared" si="4"/>
        <v>42</v>
      </c>
      <c r="AD7" s="133">
        <f t="shared" si="4"/>
        <v>80</v>
      </c>
      <c r="AE7" s="131">
        <f t="shared" si="6"/>
        <v>11</v>
      </c>
      <c r="AF7" s="134">
        <f t="shared" si="7"/>
        <v>69</v>
      </c>
    </row>
    <row r="8" spans="1:32" ht="21" customHeight="1">
      <c r="A8" s="20">
        <v>6</v>
      </c>
      <c r="B8" s="20">
        <v>10</v>
      </c>
      <c r="C8" s="28" t="s">
        <v>97</v>
      </c>
      <c r="D8" s="16" t="s">
        <v>252</v>
      </c>
      <c r="E8" s="16"/>
      <c r="F8" s="51" t="s">
        <v>41</v>
      </c>
      <c r="G8" s="51" t="s">
        <v>247</v>
      </c>
      <c r="H8" s="51" t="s">
        <v>5</v>
      </c>
      <c r="I8" s="6" t="s">
        <v>230</v>
      </c>
      <c r="J8" s="6">
        <v>9</v>
      </c>
      <c r="K8" s="6">
        <v>26</v>
      </c>
      <c r="L8" s="16">
        <v>40</v>
      </c>
      <c r="M8" s="16">
        <v>39</v>
      </c>
      <c r="N8" s="16">
        <f t="shared" si="0"/>
        <v>79</v>
      </c>
      <c r="O8" s="16">
        <f t="shared" si="1"/>
        <v>9</v>
      </c>
      <c r="P8" s="279">
        <f t="shared" si="2"/>
        <v>70</v>
      </c>
      <c r="Q8" s="17" t="s">
        <v>599</v>
      </c>
      <c r="T8" s="16">
        <f t="shared" si="5"/>
        <v>36</v>
      </c>
      <c r="W8" s="111" t="s">
        <v>429</v>
      </c>
      <c r="X8" s="116"/>
      <c r="Y8" s="113" t="s">
        <v>552</v>
      </c>
      <c r="Z8" s="126" t="str">
        <f t="shared" si="3"/>
        <v>Mizusawa</v>
      </c>
      <c r="AA8" s="127" t="str">
        <f t="shared" si="3"/>
        <v>Hank</v>
      </c>
      <c r="AB8" s="148"/>
      <c r="AC8" s="149"/>
      <c r="AD8" s="150"/>
      <c r="AE8" s="150"/>
      <c r="AF8" s="150"/>
    </row>
    <row r="9" spans="1:32" ht="21" customHeight="1">
      <c r="A9" s="20">
        <v>7</v>
      </c>
      <c r="B9" s="20">
        <v>9</v>
      </c>
      <c r="C9" s="28" t="s">
        <v>97</v>
      </c>
      <c r="D9" s="16" t="s">
        <v>261</v>
      </c>
      <c r="E9" s="16"/>
      <c r="F9" s="51" t="s">
        <v>231</v>
      </c>
      <c r="G9" s="51" t="s">
        <v>232</v>
      </c>
      <c r="H9" s="51" t="s">
        <v>233</v>
      </c>
      <c r="I9" s="6" t="s">
        <v>230</v>
      </c>
      <c r="J9" s="6">
        <v>20</v>
      </c>
      <c r="K9" s="6">
        <v>27</v>
      </c>
      <c r="L9" s="16">
        <v>42</v>
      </c>
      <c r="M9" s="16">
        <v>48</v>
      </c>
      <c r="N9" s="16">
        <f t="shared" si="0"/>
        <v>90</v>
      </c>
      <c r="O9" s="16">
        <f t="shared" si="1"/>
        <v>20</v>
      </c>
      <c r="P9" s="279">
        <f t="shared" si="2"/>
        <v>70</v>
      </c>
      <c r="Q9" s="17">
        <v>9</v>
      </c>
      <c r="T9" s="16">
        <f t="shared" si="5"/>
        <v>36</v>
      </c>
      <c r="W9" s="111" t="s">
        <v>430</v>
      </c>
      <c r="X9" s="116"/>
      <c r="Y9" s="113" t="s">
        <v>553</v>
      </c>
      <c r="Z9" s="126" t="str">
        <f t="shared" si="3"/>
        <v>Shinozuka</v>
      </c>
      <c r="AA9" s="127" t="str">
        <f t="shared" si="3"/>
        <v>Kevin</v>
      </c>
      <c r="AB9" s="128"/>
      <c r="AC9" s="33"/>
      <c r="AD9" s="33"/>
      <c r="AE9" s="33"/>
      <c r="AF9" s="33"/>
    </row>
    <row r="10" spans="1:32" ht="21" customHeight="1">
      <c r="A10" s="20">
        <v>8</v>
      </c>
      <c r="B10" s="20">
        <v>8</v>
      </c>
      <c r="C10" s="28" t="s">
        <v>97</v>
      </c>
      <c r="D10" s="25" t="s">
        <v>262</v>
      </c>
      <c r="E10" s="25"/>
      <c r="F10" s="61" t="s">
        <v>226</v>
      </c>
      <c r="G10" s="61" t="s">
        <v>227</v>
      </c>
      <c r="H10" s="61" t="s">
        <v>3</v>
      </c>
      <c r="I10" s="6" t="s">
        <v>230</v>
      </c>
      <c r="J10" s="42">
        <v>23</v>
      </c>
      <c r="K10" s="6">
        <v>3</v>
      </c>
      <c r="L10" s="16">
        <v>49</v>
      </c>
      <c r="M10" s="16">
        <v>44</v>
      </c>
      <c r="N10" s="16">
        <f t="shared" si="0"/>
        <v>93</v>
      </c>
      <c r="O10" s="16">
        <f t="shared" si="1"/>
        <v>23</v>
      </c>
      <c r="P10" s="279">
        <f t="shared" si="2"/>
        <v>70</v>
      </c>
      <c r="Q10" s="17"/>
      <c r="S10" s="16" t="s">
        <v>604</v>
      </c>
      <c r="T10" s="16">
        <f t="shared" si="5"/>
        <v>11</v>
      </c>
      <c r="W10" s="111" t="s">
        <v>431</v>
      </c>
      <c r="X10" s="116"/>
      <c r="Y10" s="113" t="s">
        <v>554</v>
      </c>
      <c r="Z10" s="126" t="str">
        <f t="shared" si="3"/>
        <v>Hirose</v>
      </c>
      <c r="AA10" s="127" t="str">
        <f t="shared" si="3"/>
        <v>Toru</v>
      </c>
      <c r="AB10" s="128"/>
      <c r="AC10" s="33"/>
      <c r="AD10" s="33"/>
      <c r="AE10" s="33"/>
      <c r="AF10" s="33"/>
    </row>
    <row r="11" spans="1:32" ht="21" customHeight="1">
      <c r="A11" s="20">
        <v>9</v>
      </c>
      <c r="B11" s="20">
        <v>7</v>
      </c>
      <c r="C11" s="28" t="s">
        <v>97</v>
      </c>
      <c r="D11" s="25" t="s">
        <v>314</v>
      </c>
      <c r="E11" s="16"/>
      <c r="F11" s="51" t="s">
        <v>58</v>
      </c>
      <c r="G11" s="51" t="s">
        <v>59</v>
      </c>
      <c r="H11" s="51" t="s">
        <v>278</v>
      </c>
      <c r="I11" s="6" t="s">
        <v>230</v>
      </c>
      <c r="J11" s="6">
        <v>28</v>
      </c>
      <c r="K11" s="6">
        <v>4</v>
      </c>
      <c r="L11" s="16">
        <v>56</v>
      </c>
      <c r="M11" s="16">
        <v>42</v>
      </c>
      <c r="N11" s="16">
        <f t="shared" si="0"/>
        <v>98</v>
      </c>
      <c r="O11" s="16">
        <f t="shared" si="1"/>
        <v>28</v>
      </c>
      <c r="P11" s="279">
        <f t="shared" si="2"/>
        <v>70</v>
      </c>
      <c r="Q11" s="17"/>
      <c r="T11" s="16">
        <f t="shared" si="5"/>
        <v>11</v>
      </c>
      <c r="W11" s="111" t="s">
        <v>432</v>
      </c>
      <c r="X11" s="116"/>
      <c r="Y11" s="113" t="s">
        <v>555</v>
      </c>
      <c r="Z11" s="126" t="str">
        <f t="shared" si="3"/>
        <v>Muramatsu</v>
      </c>
      <c r="AA11" s="127" t="str">
        <f t="shared" si="3"/>
        <v>Yuzuru</v>
      </c>
      <c r="AB11" s="128"/>
      <c r="AC11" s="33"/>
      <c r="AD11" s="33"/>
      <c r="AE11" s="33"/>
      <c r="AF11" s="33"/>
    </row>
    <row r="12" spans="1:32" ht="21" customHeight="1">
      <c r="A12" s="20">
        <v>10</v>
      </c>
      <c r="B12" s="20">
        <v>6</v>
      </c>
      <c r="C12" s="28" t="s">
        <v>97</v>
      </c>
      <c r="D12" s="25" t="s">
        <v>265</v>
      </c>
      <c r="E12" s="25"/>
      <c r="F12" s="51" t="s">
        <v>418</v>
      </c>
      <c r="G12" s="51" t="s">
        <v>227</v>
      </c>
      <c r="H12" s="51" t="s">
        <v>638</v>
      </c>
      <c r="I12" s="6" t="s">
        <v>230</v>
      </c>
      <c r="J12" s="6">
        <v>20</v>
      </c>
      <c r="K12" s="6">
        <v>2</v>
      </c>
      <c r="L12" s="16">
        <v>41</v>
      </c>
      <c r="M12" s="16">
        <v>50</v>
      </c>
      <c r="N12" s="16">
        <f t="shared" si="0"/>
        <v>91</v>
      </c>
      <c r="O12" s="16">
        <f t="shared" si="1"/>
        <v>20</v>
      </c>
      <c r="P12" s="279">
        <f t="shared" si="2"/>
        <v>71</v>
      </c>
      <c r="Q12" s="17"/>
      <c r="T12" s="16">
        <f t="shared" si="5"/>
        <v>8</v>
      </c>
      <c r="W12" s="111" t="s">
        <v>433</v>
      </c>
      <c r="X12" s="116"/>
      <c r="Y12" s="113" t="s">
        <v>555</v>
      </c>
      <c r="Z12" s="126" t="str">
        <f t="shared" si="3"/>
        <v>Yuzawa</v>
      </c>
      <c r="AA12" s="127" t="str">
        <f t="shared" si="3"/>
        <v>Toru</v>
      </c>
      <c r="AB12" s="128"/>
      <c r="AC12" s="33"/>
      <c r="AD12" s="33"/>
      <c r="AE12" s="33"/>
      <c r="AF12" s="33"/>
    </row>
    <row r="13" spans="1:32" ht="21" customHeight="1">
      <c r="A13" s="20">
        <v>11</v>
      </c>
      <c r="B13" s="20">
        <v>5</v>
      </c>
      <c r="C13" s="28" t="s">
        <v>97</v>
      </c>
      <c r="D13" s="25" t="s">
        <v>590</v>
      </c>
      <c r="E13" s="25"/>
      <c r="F13" s="277" t="s">
        <v>401</v>
      </c>
      <c r="G13" s="277" t="s">
        <v>402</v>
      </c>
      <c r="H13" s="278" t="s">
        <v>403</v>
      </c>
      <c r="I13" s="6" t="s">
        <v>230</v>
      </c>
      <c r="J13" s="6">
        <v>28</v>
      </c>
      <c r="K13" s="6">
        <v>9</v>
      </c>
      <c r="L13" s="16">
        <v>49</v>
      </c>
      <c r="M13" s="16">
        <v>50</v>
      </c>
      <c r="N13" s="16">
        <f t="shared" si="0"/>
        <v>99</v>
      </c>
      <c r="O13" s="16">
        <f t="shared" si="1"/>
        <v>28</v>
      </c>
      <c r="P13" s="279">
        <f t="shared" si="2"/>
        <v>71</v>
      </c>
      <c r="Q13" s="17"/>
      <c r="T13" s="16">
        <f t="shared" si="5"/>
        <v>14</v>
      </c>
      <c r="W13" s="111" t="s">
        <v>556</v>
      </c>
      <c r="X13" s="116"/>
      <c r="Y13" s="113" t="s">
        <v>557</v>
      </c>
      <c r="Z13" s="126" t="str">
        <f t="shared" si="3"/>
        <v>Saruhashi</v>
      </c>
      <c r="AA13" s="127" t="str">
        <f t="shared" si="3"/>
        <v>Takao</v>
      </c>
      <c r="AB13" s="128"/>
      <c r="AC13" s="33"/>
      <c r="AD13" s="33"/>
      <c r="AE13" s="33"/>
      <c r="AF13" s="33"/>
    </row>
    <row r="14" spans="1:32" ht="21" customHeight="1">
      <c r="A14" s="20">
        <v>12</v>
      </c>
      <c r="B14" s="20">
        <v>4</v>
      </c>
      <c r="C14" s="28" t="s">
        <v>97</v>
      </c>
      <c r="D14" s="25" t="s">
        <v>592</v>
      </c>
      <c r="E14" s="25"/>
      <c r="F14" s="11" t="s">
        <v>236</v>
      </c>
      <c r="G14" s="11" t="s">
        <v>159</v>
      </c>
      <c r="H14" s="8" t="s">
        <v>237</v>
      </c>
      <c r="I14" s="6" t="s">
        <v>230</v>
      </c>
      <c r="J14" s="42">
        <v>27</v>
      </c>
      <c r="K14" s="6">
        <v>12</v>
      </c>
      <c r="L14" s="16">
        <v>50</v>
      </c>
      <c r="M14" s="16">
        <v>49</v>
      </c>
      <c r="N14" s="16">
        <f t="shared" si="0"/>
        <v>99</v>
      </c>
      <c r="O14" s="16">
        <f t="shared" si="1"/>
        <v>27</v>
      </c>
      <c r="P14" s="279">
        <f t="shared" si="2"/>
        <v>72</v>
      </c>
      <c r="Q14" s="17">
        <v>10</v>
      </c>
      <c r="R14" s="16">
        <v>3</v>
      </c>
      <c r="T14" s="16">
        <f t="shared" si="5"/>
        <v>16</v>
      </c>
      <c r="W14" s="111" t="s">
        <v>434</v>
      </c>
      <c r="X14" s="116"/>
      <c r="Y14" s="136" t="s">
        <v>558</v>
      </c>
      <c r="Z14" s="126" t="str">
        <f t="shared" si="3"/>
        <v xml:space="preserve">Harada </v>
      </c>
      <c r="AA14" s="127" t="str">
        <f t="shared" si="3"/>
        <v>Naoyuki</v>
      </c>
      <c r="AB14" s="128"/>
      <c r="AC14" s="33"/>
      <c r="AD14" s="33"/>
      <c r="AE14" s="33"/>
      <c r="AF14" s="33"/>
    </row>
    <row r="15" spans="1:32" ht="21" customHeight="1">
      <c r="A15" s="20">
        <v>13</v>
      </c>
      <c r="B15" s="20">
        <v>3</v>
      </c>
      <c r="C15" s="28" t="s">
        <v>97</v>
      </c>
      <c r="D15" s="27" t="s">
        <v>256</v>
      </c>
      <c r="E15" s="27"/>
      <c r="F15" s="51" t="s">
        <v>275</v>
      </c>
      <c r="G15" s="51" t="s">
        <v>40</v>
      </c>
      <c r="H15" s="51" t="s">
        <v>3</v>
      </c>
      <c r="I15" s="6" t="s">
        <v>244</v>
      </c>
      <c r="J15" s="6">
        <v>13</v>
      </c>
      <c r="K15" s="6">
        <v>9</v>
      </c>
      <c r="L15" s="16">
        <v>42</v>
      </c>
      <c r="M15" s="16">
        <v>44</v>
      </c>
      <c r="N15" s="16">
        <f t="shared" si="0"/>
        <v>86</v>
      </c>
      <c r="O15" s="16">
        <f t="shared" si="1"/>
        <v>13</v>
      </c>
      <c r="P15" s="279">
        <f t="shared" si="2"/>
        <v>73</v>
      </c>
      <c r="Q15" s="17"/>
      <c r="T15" s="16">
        <f t="shared" si="5"/>
        <v>12</v>
      </c>
      <c r="W15" s="111" t="s">
        <v>435</v>
      </c>
      <c r="X15" s="116"/>
      <c r="Y15" s="113" t="s">
        <v>559</v>
      </c>
      <c r="Z15" s="114" t="str">
        <f>F17</f>
        <v>Kamei</v>
      </c>
      <c r="AA15" s="113" t="str">
        <f>G17</f>
        <v>Yoshio</v>
      </c>
      <c r="AB15" s="128"/>
      <c r="AC15" s="33"/>
      <c r="AD15" s="33"/>
      <c r="AE15" s="33"/>
      <c r="AF15" s="33"/>
    </row>
    <row r="16" spans="1:32" s="16" customFormat="1" ht="21" customHeight="1">
      <c r="A16" s="20">
        <v>14</v>
      </c>
      <c r="B16" s="20">
        <v>2</v>
      </c>
      <c r="C16" s="28" t="s">
        <v>97</v>
      </c>
      <c r="D16" s="27" t="s">
        <v>260</v>
      </c>
      <c r="E16" s="27"/>
      <c r="F16" s="51" t="s">
        <v>120</v>
      </c>
      <c r="G16" s="51" t="s">
        <v>64</v>
      </c>
      <c r="H16" s="51" t="s">
        <v>122</v>
      </c>
      <c r="I16" s="6" t="s">
        <v>230</v>
      </c>
      <c r="J16" s="284">
        <v>13</v>
      </c>
      <c r="K16" s="6">
        <v>5</v>
      </c>
      <c r="L16" s="16">
        <v>43</v>
      </c>
      <c r="M16" s="16">
        <v>43</v>
      </c>
      <c r="N16" s="16">
        <f t="shared" si="0"/>
        <v>86</v>
      </c>
      <c r="O16" s="16">
        <f t="shared" si="1"/>
        <v>13</v>
      </c>
      <c r="P16" s="279">
        <f t="shared" si="2"/>
        <v>73</v>
      </c>
      <c r="Q16" s="17"/>
      <c r="T16" s="16">
        <f t="shared" si="5"/>
        <v>7</v>
      </c>
      <c r="W16" s="111" t="s">
        <v>560</v>
      </c>
      <c r="X16" s="116"/>
      <c r="Y16" s="113" t="s">
        <v>561</v>
      </c>
      <c r="Z16" s="114" t="str">
        <f>F20</f>
        <v>Yamada</v>
      </c>
      <c r="AA16" s="113" t="str">
        <f>G20</f>
        <v>Masami</v>
      </c>
      <c r="AB16" s="128"/>
      <c r="AC16" s="33"/>
      <c r="AD16" s="33"/>
      <c r="AE16" s="33"/>
      <c r="AF16" s="33"/>
    </row>
    <row r="17" spans="1:32" s="16" customFormat="1" ht="21" customHeight="1">
      <c r="A17" s="20">
        <v>15</v>
      </c>
      <c r="B17" s="20">
        <v>1</v>
      </c>
      <c r="C17" s="28" t="s">
        <v>97</v>
      </c>
      <c r="D17" s="25" t="s">
        <v>251</v>
      </c>
      <c r="E17" s="25"/>
      <c r="F17" s="61" t="s">
        <v>267</v>
      </c>
      <c r="G17" s="61" t="s">
        <v>268</v>
      </c>
      <c r="H17" s="61" t="s">
        <v>269</v>
      </c>
      <c r="I17" s="6" t="s">
        <v>230</v>
      </c>
      <c r="J17" s="42">
        <v>15</v>
      </c>
      <c r="K17" s="6">
        <v>15</v>
      </c>
      <c r="L17" s="16">
        <v>43</v>
      </c>
      <c r="M17" s="16">
        <v>45</v>
      </c>
      <c r="N17" s="16">
        <f t="shared" si="0"/>
        <v>88</v>
      </c>
      <c r="O17" s="16">
        <f t="shared" si="1"/>
        <v>15</v>
      </c>
      <c r="P17" s="279">
        <f t="shared" si="2"/>
        <v>73</v>
      </c>
      <c r="Q17" s="17" t="s">
        <v>599</v>
      </c>
      <c r="T17" s="16">
        <f t="shared" si="5"/>
        <v>16</v>
      </c>
      <c r="W17" s="111" t="s">
        <v>436</v>
      </c>
      <c r="X17" s="117"/>
      <c r="Y17" s="113" t="s">
        <v>562</v>
      </c>
      <c r="Z17" s="114" t="str">
        <f>F22</f>
        <v>Taijima</v>
      </c>
      <c r="AA17" s="113" t="str">
        <f>G22</f>
        <v>Shigeo</v>
      </c>
      <c r="AB17" s="128"/>
      <c r="AC17" s="33"/>
      <c r="AD17" s="33"/>
      <c r="AE17" s="33"/>
      <c r="AF17" s="33"/>
    </row>
    <row r="18" spans="1:32" s="16" customFormat="1" ht="21" customHeight="1">
      <c r="A18" s="20">
        <v>16</v>
      </c>
      <c r="B18" s="20">
        <v>1</v>
      </c>
      <c r="C18" s="28" t="s">
        <v>97</v>
      </c>
      <c r="D18" s="25" t="s">
        <v>588</v>
      </c>
      <c r="E18" s="25"/>
      <c r="F18" s="51" t="s">
        <v>92</v>
      </c>
      <c r="G18" s="51" t="s">
        <v>89</v>
      </c>
      <c r="H18" s="61" t="s">
        <v>90</v>
      </c>
      <c r="I18" s="6" t="s">
        <v>230</v>
      </c>
      <c r="J18" s="42">
        <v>27</v>
      </c>
      <c r="K18" s="6">
        <v>3</v>
      </c>
      <c r="L18" s="16">
        <v>48</v>
      </c>
      <c r="M18" s="16">
        <v>52</v>
      </c>
      <c r="N18" s="16">
        <f t="shared" si="0"/>
        <v>100</v>
      </c>
      <c r="O18" s="16">
        <f t="shared" si="1"/>
        <v>27</v>
      </c>
      <c r="P18" s="279">
        <f t="shared" si="2"/>
        <v>73</v>
      </c>
      <c r="Q18" s="17"/>
      <c r="T18" s="16">
        <f t="shared" si="5"/>
        <v>4</v>
      </c>
      <c r="W18" s="111" t="s">
        <v>437</v>
      </c>
      <c r="X18" s="116"/>
      <c r="Y18" s="113" t="s">
        <v>563</v>
      </c>
      <c r="Z18" s="114" t="str">
        <f>F25</f>
        <v>Nagai</v>
      </c>
      <c r="AA18" s="113" t="str">
        <f>G25</f>
        <v>Shunji</v>
      </c>
      <c r="AB18" s="128"/>
      <c r="AC18" s="33"/>
      <c r="AD18" s="33"/>
      <c r="AE18" s="33"/>
      <c r="AF18" s="33"/>
    </row>
    <row r="19" spans="1:32" s="16" customFormat="1" ht="21" customHeight="1">
      <c r="A19" s="20">
        <v>17</v>
      </c>
      <c r="B19" s="20">
        <v>1</v>
      </c>
      <c r="C19" s="28" t="s">
        <v>97</v>
      </c>
      <c r="D19" s="25" t="s">
        <v>250</v>
      </c>
      <c r="E19" s="25"/>
      <c r="F19" s="61" t="s">
        <v>216</v>
      </c>
      <c r="G19" s="61" t="s">
        <v>217</v>
      </c>
      <c r="H19" s="280" t="s">
        <v>3</v>
      </c>
      <c r="I19" s="6" t="s">
        <v>243</v>
      </c>
      <c r="J19" s="42">
        <v>13</v>
      </c>
      <c r="K19" s="6">
        <v>9</v>
      </c>
      <c r="L19" s="16">
        <v>44</v>
      </c>
      <c r="M19" s="16">
        <v>43</v>
      </c>
      <c r="N19" s="16">
        <f t="shared" si="0"/>
        <v>87</v>
      </c>
      <c r="O19" s="16">
        <f t="shared" si="1"/>
        <v>13</v>
      </c>
      <c r="P19" s="279">
        <f t="shared" si="2"/>
        <v>74</v>
      </c>
      <c r="Q19" s="17"/>
      <c r="S19" s="16">
        <v>8</v>
      </c>
      <c r="T19" s="16">
        <f t="shared" si="5"/>
        <v>10</v>
      </c>
      <c r="W19" s="111" t="s">
        <v>438</v>
      </c>
      <c r="X19" s="116"/>
      <c r="Y19" s="113" t="s">
        <v>564</v>
      </c>
      <c r="Z19" s="114" t="str">
        <f>F27</f>
        <v>Hijima</v>
      </c>
      <c r="AA19" s="113" t="str">
        <f>G27</f>
        <v>Toby</v>
      </c>
      <c r="AB19" s="128"/>
      <c r="AC19" s="33"/>
      <c r="AD19" s="33"/>
      <c r="AE19" s="33"/>
      <c r="AF19" s="33"/>
    </row>
    <row r="20" spans="1:32" s="16" customFormat="1" ht="21" customHeight="1">
      <c r="A20" s="20">
        <v>18</v>
      </c>
      <c r="B20" s="20">
        <v>1</v>
      </c>
      <c r="C20" s="28" t="s">
        <v>97</v>
      </c>
      <c r="D20" s="27" t="s">
        <v>263</v>
      </c>
      <c r="E20" s="27"/>
      <c r="F20" s="51" t="s">
        <v>117</v>
      </c>
      <c r="G20" s="51" t="s">
        <v>118</v>
      </c>
      <c r="H20" s="280" t="s">
        <v>3</v>
      </c>
      <c r="I20" s="6" t="s">
        <v>230</v>
      </c>
      <c r="J20" s="6">
        <v>15</v>
      </c>
      <c r="K20" s="6">
        <v>14</v>
      </c>
      <c r="L20" s="16">
        <v>45</v>
      </c>
      <c r="M20" s="16">
        <v>44</v>
      </c>
      <c r="N20" s="16">
        <f t="shared" si="0"/>
        <v>89</v>
      </c>
      <c r="O20" s="16">
        <f t="shared" si="1"/>
        <v>15</v>
      </c>
      <c r="P20" s="279">
        <f t="shared" si="2"/>
        <v>74</v>
      </c>
      <c r="Q20" s="17"/>
      <c r="T20" s="16">
        <f t="shared" si="5"/>
        <v>15</v>
      </c>
      <c r="W20" s="111" t="s">
        <v>439</v>
      </c>
      <c r="X20" s="116"/>
      <c r="Y20" s="113" t="s">
        <v>565</v>
      </c>
      <c r="Z20" s="114" t="str">
        <f>F30</f>
        <v>Sugimoto</v>
      </c>
      <c r="AA20" s="113" t="str">
        <f>G30</f>
        <v>Satoshi</v>
      </c>
      <c r="AB20" s="128"/>
      <c r="AC20" s="33"/>
      <c r="AD20" s="33"/>
      <c r="AE20" s="33"/>
      <c r="AF20" s="33"/>
    </row>
    <row r="21" spans="1:32" s="16" customFormat="1" ht="21" customHeight="1">
      <c r="A21" s="20">
        <v>19</v>
      </c>
      <c r="B21" s="20">
        <v>1</v>
      </c>
      <c r="C21" s="28" t="s">
        <v>97</v>
      </c>
      <c r="D21" s="25" t="s">
        <v>259</v>
      </c>
      <c r="E21" s="25">
        <v>1</v>
      </c>
      <c r="F21" s="8" t="s">
        <v>527</v>
      </c>
      <c r="G21" s="8" t="s">
        <v>528</v>
      </c>
      <c r="H21" s="9" t="s">
        <v>529</v>
      </c>
      <c r="I21" s="6" t="s">
        <v>243</v>
      </c>
      <c r="J21" s="13">
        <v>21</v>
      </c>
      <c r="K21" s="6">
        <v>15</v>
      </c>
      <c r="L21" s="16">
        <v>47</v>
      </c>
      <c r="M21" s="16">
        <v>48</v>
      </c>
      <c r="N21" s="16">
        <f t="shared" si="0"/>
        <v>95</v>
      </c>
      <c r="O21" s="16">
        <f t="shared" si="1"/>
        <v>21</v>
      </c>
      <c r="P21" s="279">
        <f t="shared" si="2"/>
        <v>74</v>
      </c>
      <c r="Q21" s="17"/>
      <c r="T21" s="16">
        <f t="shared" si="5"/>
        <v>16</v>
      </c>
      <c r="W21" s="111" t="s">
        <v>440</v>
      </c>
      <c r="X21" s="116"/>
      <c r="Y21" s="113" t="s">
        <v>566</v>
      </c>
      <c r="Z21" s="114" t="str">
        <f>F32</f>
        <v>Ichikawa</v>
      </c>
      <c r="AA21" s="113" t="str">
        <f>G32</f>
        <v>Yoji</v>
      </c>
      <c r="AB21" s="128"/>
      <c r="AC21" s="33"/>
      <c r="AD21" s="33"/>
      <c r="AE21" s="33"/>
      <c r="AF21" s="33"/>
    </row>
    <row r="22" spans="1:32" s="16" customFormat="1" ht="21" customHeight="1">
      <c r="A22" s="20">
        <v>20</v>
      </c>
      <c r="B22" s="20">
        <v>1</v>
      </c>
      <c r="C22" s="28" t="s">
        <v>97</v>
      </c>
      <c r="D22" s="25" t="s">
        <v>251</v>
      </c>
      <c r="E22" s="25">
        <v>2</v>
      </c>
      <c r="F22" s="61" t="s">
        <v>66</v>
      </c>
      <c r="G22" s="61" t="s">
        <v>67</v>
      </c>
      <c r="H22" s="61" t="s">
        <v>272</v>
      </c>
      <c r="I22" s="6" t="s">
        <v>230</v>
      </c>
      <c r="J22" s="42">
        <v>21</v>
      </c>
      <c r="K22" s="6">
        <v>25</v>
      </c>
      <c r="L22" s="16">
        <v>45</v>
      </c>
      <c r="M22" s="16">
        <v>50</v>
      </c>
      <c r="N22" s="16">
        <f t="shared" si="0"/>
        <v>95</v>
      </c>
      <c r="O22" s="16">
        <f t="shared" si="1"/>
        <v>21</v>
      </c>
      <c r="P22" s="279">
        <f t="shared" si="2"/>
        <v>74</v>
      </c>
      <c r="Q22" s="17"/>
      <c r="T22" s="16">
        <f t="shared" si="5"/>
        <v>26</v>
      </c>
      <c r="W22" s="111" t="s">
        <v>567</v>
      </c>
      <c r="X22" s="116"/>
      <c r="Y22" s="113" t="s">
        <v>566</v>
      </c>
      <c r="Z22" s="114" t="str">
        <f>F35</f>
        <v>Koyama</v>
      </c>
      <c r="AA22" s="113" t="str">
        <f>G35</f>
        <v>Akio</v>
      </c>
      <c r="AB22" s="128"/>
      <c r="AC22" s="33"/>
      <c r="AD22" s="33"/>
      <c r="AE22" s="33"/>
      <c r="AF22" s="33"/>
    </row>
    <row r="23" spans="1:32" s="16" customFormat="1" ht="21" customHeight="1">
      <c r="A23" s="20">
        <v>21</v>
      </c>
      <c r="B23" s="20">
        <v>1</v>
      </c>
      <c r="C23" s="28" t="s">
        <v>97</v>
      </c>
      <c r="D23" s="27" t="s">
        <v>252</v>
      </c>
      <c r="E23" s="27"/>
      <c r="F23" s="61" t="s">
        <v>130</v>
      </c>
      <c r="G23" s="61" t="s">
        <v>131</v>
      </c>
      <c r="H23" s="278" t="s">
        <v>245</v>
      </c>
      <c r="I23" s="6" t="s">
        <v>230</v>
      </c>
      <c r="J23" s="6">
        <v>22</v>
      </c>
      <c r="K23" s="6">
        <v>5</v>
      </c>
      <c r="L23" s="16">
        <v>48</v>
      </c>
      <c r="M23" s="16">
        <v>48</v>
      </c>
      <c r="N23" s="16">
        <f t="shared" si="0"/>
        <v>96</v>
      </c>
      <c r="O23" s="16">
        <f t="shared" si="1"/>
        <v>22</v>
      </c>
      <c r="P23" s="279">
        <f t="shared" si="2"/>
        <v>74</v>
      </c>
      <c r="Q23" s="17"/>
      <c r="T23" s="16">
        <f t="shared" si="5"/>
        <v>6</v>
      </c>
      <c r="W23" s="111" t="s">
        <v>568</v>
      </c>
      <c r="X23" s="116"/>
      <c r="Y23" s="113" t="s">
        <v>566</v>
      </c>
      <c r="Z23" s="114" t="str">
        <f>F37</f>
        <v>Komura</v>
      </c>
      <c r="AA23" s="113" t="str">
        <f>G37</f>
        <v>Tadahiro</v>
      </c>
      <c r="AB23" s="128"/>
      <c r="AC23" s="33"/>
      <c r="AD23" s="33"/>
      <c r="AE23" s="33"/>
      <c r="AF23" s="33"/>
    </row>
    <row r="24" spans="1:32" s="16" customFormat="1" ht="21" customHeight="1">
      <c r="A24" s="20">
        <v>22</v>
      </c>
      <c r="B24" s="20">
        <v>1</v>
      </c>
      <c r="C24" s="28" t="s">
        <v>97</v>
      </c>
      <c r="D24" s="25" t="s">
        <v>266</v>
      </c>
      <c r="E24" s="25"/>
      <c r="F24" s="61" t="s">
        <v>379</v>
      </c>
      <c r="G24" s="61" t="s">
        <v>380</v>
      </c>
      <c r="H24" s="61" t="s">
        <v>381</v>
      </c>
      <c r="I24" s="6" t="s">
        <v>230</v>
      </c>
      <c r="J24" s="42">
        <v>22</v>
      </c>
      <c r="K24" s="6">
        <v>3</v>
      </c>
      <c r="L24" s="16">
        <v>48</v>
      </c>
      <c r="M24" s="16">
        <v>48</v>
      </c>
      <c r="N24" s="16">
        <f t="shared" si="0"/>
        <v>96</v>
      </c>
      <c r="O24" s="16">
        <f t="shared" si="1"/>
        <v>22</v>
      </c>
      <c r="P24" s="279">
        <f t="shared" si="2"/>
        <v>74</v>
      </c>
      <c r="Q24" s="17">
        <v>5</v>
      </c>
      <c r="T24" s="16">
        <f t="shared" si="5"/>
        <v>4</v>
      </c>
      <c r="W24" s="111" t="s">
        <v>569</v>
      </c>
      <c r="X24" s="116"/>
      <c r="Y24" s="113" t="s">
        <v>154</v>
      </c>
      <c r="Z24" s="114" t="str">
        <f>F41</f>
        <v xml:space="preserve">Kikuchi </v>
      </c>
      <c r="AA24" s="113" t="str">
        <f>G41</f>
        <v>Yoshie</v>
      </c>
      <c r="AB24" s="128"/>
      <c r="AC24" s="33"/>
      <c r="AD24" s="33"/>
      <c r="AE24" s="33"/>
      <c r="AF24" s="33"/>
    </row>
    <row r="25" spans="1:32" s="16" customFormat="1" ht="21" customHeight="1">
      <c r="A25" s="20">
        <v>23</v>
      </c>
      <c r="B25" s="20">
        <v>1</v>
      </c>
      <c r="C25" s="28" t="s">
        <v>97</v>
      </c>
      <c r="D25" s="25" t="s">
        <v>261</v>
      </c>
      <c r="E25" s="25"/>
      <c r="F25" s="61" t="s">
        <v>11</v>
      </c>
      <c r="G25" s="61" t="s">
        <v>213</v>
      </c>
      <c r="H25" s="61" t="s">
        <v>3</v>
      </c>
      <c r="I25" s="6" t="s">
        <v>230</v>
      </c>
      <c r="J25" s="42">
        <v>10</v>
      </c>
      <c r="K25" s="6">
        <v>3</v>
      </c>
      <c r="L25" s="16">
        <v>42</v>
      </c>
      <c r="M25" s="16">
        <v>44</v>
      </c>
      <c r="N25" s="16">
        <f t="shared" si="0"/>
        <v>86</v>
      </c>
      <c r="O25" s="16">
        <f t="shared" si="1"/>
        <v>10</v>
      </c>
      <c r="P25" s="279">
        <f t="shared" si="2"/>
        <v>76</v>
      </c>
      <c r="Q25" s="17" t="s">
        <v>602</v>
      </c>
      <c r="R25" s="16">
        <v>12</v>
      </c>
      <c r="T25" s="16">
        <f t="shared" si="5"/>
        <v>4</v>
      </c>
      <c r="W25" s="111" t="s">
        <v>570</v>
      </c>
      <c r="X25" s="116"/>
      <c r="Y25" s="113" t="s">
        <v>571</v>
      </c>
      <c r="Z25" s="114" t="str">
        <f>F42</f>
        <v>Mizusawa</v>
      </c>
      <c r="AA25" s="113" t="str">
        <f>G42</f>
        <v>Junko</v>
      </c>
      <c r="AB25" s="128"/>
      <c r="AC25" s="33"/>
      <c r="AD25" s="33"/>
      <c r="AE25" s="33"/>
      <c r="AF25" s="33"/>
    </row>
    <row r="26" spans="1:32" s="16" customFormat="1" ht="21" customHeight="1">
      <c r="A26" s="20">
        <v>24</v>
      </c>
      <c r="B26" s="20">
        <v>1</v>
      </c>
      <c r="C26" s="28" t="s">
        <v>97</v>
      </c>
      <c r="D26" s="25" t="s">
        <v>258</v>
      </c>
      <c r="E26" s="25"/>
      <c r="F26" s="61" t="s">
        <v>60</v>
      </c>
      <c r="G26" s="61" t="s">
        <v>51</v>
      </c>
      <c r="H26" s="61" t="s">
        <v>3</v>
      </c>
      <c r="I26" s="6" t="s">
        <v>244</v>
      </c>
      <c r="J26" s="42">
        <v>21</v>
      </c>
      <c r="K26" s="6">
        <v>24</v>
      </c>
      <c r="L26" s="16">
        <v>46</v>
      </c>
      <c r="M26" s="16">
        <v>51</v>
      </c>
      <c r="N26" s="16">
        <f t="shared" si="0"/>
        <v>97</v>
      </c>
      <c r="O26" s="16">
        <f t="shared" si="1"/>
        <v>21</v>
      </c>
      <c r="P26" s="279">
        <f t="shared" si="2"/>
        <v>76</v>
      </c>
      <c r="Q26" s="17"/>
      <c r="S26" s="16" t="s">
        <v>603</v>
      </c>
      <c r="T26" s="16">
        <f t="shared" si="5"/>
        <v>25</v>
      </c>
      <c r="W26" s="111" t="s">
        <v>572</v>
      </c>
      <c r="X26" s="116"/>
      <c r="Y26" s="113" t="s">
        <v>573</v>
      </c>
      <c r="Z26" s="114" t="str">
        <f>F47</f>
        <v>Ojiro</v>
      </c>
      <c r="AA26" s="113" t="str">
        <f>G47</f>
        <v>Yoshiya</v>
      </c>
      <c r="AB26" s="128"/>
      <c r="AC26" s="33"/>
      <c r="AD26" s="33"/>
      <c r="AE26" s="33"/>
      <c r="AF26" s="33"/>
    </row>
    <row r="27" spans="1:32" s="16" customFormat="1" ht="21" customHeight="1" thickBot="1">
      <c r="A27" s="20">
        <v>25</v>
      </c>
      <c r="B27" s="20">
        <v>1</v>
      </c>
      <c r="C27" s="28" t="s">
        <v>97</v>
      </c>
      <c r="D27" s="27" t="s">
        <v>264</v>
      </c>
      <c r="E27" s="27"/>
      <c r="F27" s="51" t="s">
        <v>134</v>
      </c>
      <c r="G27" s="51" t="s">
        <v>242</v>
      </c>
      <c r="H27" s="51" t="s">
        <v>68</v>
      </c>
      <c r="I27" s="6" t="s">
        <v>230</v>
      </c>
      <c r="J27" s="6">
        <v>27</v>
      </c>
      <c r="K27" s="6">
        <v>6</v>
      </c>
      <c r="L27" s="16">
        <v>55</v>
      </c>
      <c r="M27" s="16">
        <v>48</v>
      </c>
      <c r="N27" s="16">
        <f t="shared" si="0"/>
        <v>103</v>
      </c>
      <c r="O27" s="16">
        <f t="shared" si="1"/>
        <v>27</v>
      </c>
      <c r="P27" s="279">
        <f t="shared" si="2"/>
        <v>76</v>
      </c>
      <c r="Q27" s="17"/>
      <c r="T27" s="16">
        <f t="shared" si="5"/>
        <v>7</v>
      </c>
      <c r="W27" s="111" t="s">
        <v>574</v>
      </c>
      <c r="X27" s="112">
        <v>20</v>
      </c>
      <c r="Y27" s="113"/>
      <c r="Z27" s="137" t="str">
        <f>F58</f>
        <v>Isomura</v>
      </c>
      <c r="AA27" s="138" t="str">
        <f>G58</f>
        <v>Keiko</v>
      </c>
      <c r="AB27" s="129"/>
      <c r="AC27" s="118"/>
      <c r="AD27" s="118"/>
      <c r="AE27" s="118"/>
      <c r="AF27" s="33"/>
    </row>
    <row r="28" spans="1:32" s="16" customFormat="1" ht="21" customHeight="1">
      <c r="A28" s="20">
        <v>26</v>
      </c>
      <c r="B28" s="20">
        <v>1</v>
      </c>
      <c r="C28" s="28" t="s">
        <v>97</v>
      </c>
      <c r="D28" s="25" t="s">
        <v>586</v>
      </c>
      <c r="E28" s="27"/>
      <c r="F28" s="51" t="s">
        <v>214</v>
      </c>
      <c r="G28" s="51" t="s">
        <v>215</v>
      </c>
      <c r="H28" s="56" t="s">
        <v>639</v>
      </c>
      <c r="I28" s="6" t="s">
        <v>230</v>
      </c>
      <c r="J28" s="6">
        <v>33</v>
      </c>
      <c r="K28" s="6">
        <v>15</v>
      </c>
      <c r="L28" s="16">
        <v>56</v>
      </c>
      <c r="M28" s="16">
        <v>53</v>
      </c>
      <c r="N28" s="16">
        <f t="shared" si="0"/>
        <v>109</v>
      </c>
      <c r="O28" s="16">
        <f t="shared" si="1"/>
        <v>33</v>
      </c>
      <c r="P28" s="279">
        <f t="shared" si="2"/>
        <v>76</v>
      </c>
      <c r="Q28" s="278"/>
      <c r="T28" s="16">
        <f t="shared" si="5"/>
        <v>16</v>
      </c>
      <c r="W28" s="111" t="s">
        <v>575</v>
      </c>
      <c r="X28" s="112">
        <v>20</v>
      </c>
      <c r="Y28" s="119"/>
      <c r="Z28" s="151" t="str">
        <f>F8</f>
        <v>Mizusawa</v>
      </c>
      <c r="AA28" s="151" t="str">
        <f>G8</f>
        <v>Hank</v>
      </c>
      <c r="AB28" s="152">
        <v>40</v>
      </c>
      <c r="AC28" s="153">
        <v>39</v>
      </c>
      <c r="AD28" s="154">
        <v>79</v>
      </c>
      <c r="AE28" s="118"/>
      <c r="AF28" s="118"/>
    </row>
    <row r="29" spans="1:32" s="16" customFormat="1" ht="21" customHeight="1" thickBot="1">
      <c r="A29" s="20">
        <v>27</v>
      </c>
      <c r="B29" s="20">
        <v>1</v>
      </c>
      <c r="C29" s="28" t="s">
        <v>97</v>
      </c>
      <c r="D29" s="16" t="s">
        <v>258</v>
      </c>
      <c r="F29" s="281" t="s">
        <v>77</v>
      </c>
      <c r="G29" s="281" t="s">
        <v>235</v>
      </c>
      <c r="H29" s="281" t="s">
        <v>125</v>
      </c>
      <c r="I29" s="16" t="s">
        <v>230</v>
      </c>
      <c r="J29" s="279">
        <v>10</v>
      </c>
      <c r="K29" s="16">
        <v>38</v>
      </c>
      <c r="L29" s="16">
        <v>44</v>
      </c>
      <c r="M29" s="16">
        <v>43</v>
      </c>
      <c r="N29" s="16">
        <f t="shared" si="0"/>
        <v>87</v>
      </c>
      <c r="O29" s="16">
        <f t="shared" si="1"/>
        <v>10</v>
      </c>
      <c r="P29" s="279">
        <f t="shared" si="2"/>
        <v>77</v>
      </c>
      <c r="Q29" s="17"/>
      <c r="T29" s="16">
        <f t="shared" si="5"/>
        <v>39</v>
      </c>
      <c r="W29" s="135" t="s">
        <v>576</v>
      </c>
      <c r="X29" s="120"/>
      <c r="Y29" s="121" t="s">
        <v>577</v>
      </c>
      <c r="Z29" s="115" t="s">
        <v>606</v>
      </c>
      <c r="AA29" s="115" t="s">
        <v>607</v>
      </c>
      <c r="AB29" s="125">
        <v>43</v>
      </c>
      <c r="AC29" s="122">
        <v>45</v>
      </c>
      <c r="AD29" s="123">
        <v>88</v>
      </c>
      <c r="AE29" s="124"/>
      <c r="AF29" s="124"/>
    </row>
    <row r="30" spans="1:32" s="16" customFormat="1" ht="21" customHeight="1">
      <c r="A30" s="20">
        <v>28</v>
      </c>
      <c r="B30" s="20">
        <v>1</v>
      </c>
      <c r="C30" s="28" t="s">
        <v>97</v>
      </c>
      <c r="D30" s="54" t="s">
        <v>263</v>
      </c>
      <c r="E30" s="54"/>
      <c r="F30" s="61" t="s">
        <v>411</v>
      </c>
      <c r="G30" s="61" t="s">
        <v>412</v>
      </c>
      <c r="H30" s="280" t="s">
        <v>390</v>
      </c>
      <c r="I30" s="6" t="s">
        <v>230</v>
      </c>
      <c r="J30" s="42">
        <v>23</v>
      </c>
      <c r="K30" s="6">
        <v>2</v>
      </c>
      <c r="L30" s="16">
        <v>48</v>
      </c>
      <c r="M30" s="16">
        <v>52</v>
      </c>
      <c r="N30" s="16">
        <f t="shared" si="0"/>
        <v>100</v>
      </c>
      <c r="O30" s="16">
        <f t="shared" si="1"/>
        <v>23</v>
      </c>
      <c r="P30" s="279">
        <f t="shared" si="2"/>
        <v>77</v>
      </c>
      <c r="Q30" s="17">
        <v>7</v>
      </c>
      <c r="T30" s="16">
        <f t="shared" si="5"/>
        <v>3</v>
      </c>
      <c r="W30" s="18"/>
    </row>
    <row r="31" spans="1:32" s="16" customFormat="1" ht="21" customHeight="1">
      <c r="A31" s="20">
        <v>29</v>
      </c>
      <c r="B31" s="20">
        <v>1</v>
      </c>
      <c r="C31" s="28" t="s">
        <v>97</v>
      </c>
      <c r="D31" s="16" t="s">
        <v>587</v>
      </c>
      <c r="E31" s="25"/>
      <c r="F31" s="61" t="s">
        <v>339</v>
      </c>
      <c r="G31" s="61" t="s">
        <v>169</v>
      </c>
      <c r="H31" s="61" t="s">
        <v>170</v>
      </c>
      <c r="I31" s="6" t="s">
        <v>243</v>
      </c>
      <c r="J31" s="42">
        <v>28</v>
      </c>
      <c r="K31" s="6">
        <v>29</v>
      </c>
      <c r="L31" s="16">
        <v>51</v>
      </c>
      <c r="M31" s="16">
        <v>54</v>
      </c>
      <c r="N31" s="16">
        <f t="shared" si="0"/>
        <v>105</v>
      </c>
      <c r="O31" s="16">
        <f t="shared" si="1"/>
        <v>28</v>
      </c>
      <c r="P31" s="279">
        <f t="shared" si="2"/>
        <v>77</v>
      </c>
      <c r="Q31" s="17"/>
      <c r="T31" s="16">
        <f t="shared" si="5"/>
        <v>30</v>
      </c>
      <c r="W31" s="17"/>
    </row>
    <row r="32" spans="1:32" ht="21" customHeight="1">
      <c r="A32" s="20">
        <v>30</v>
      </c>
      <c r="B32" s="20">
        <v>1</v>
      </c>
      <c r="C32" s="28" t="s">
        <v>97</v>
      </c>
      <c r="D32" s="25" t="s">
        <v>251</v>
      </c>
      <c r="E32" s="25"/>
      <c r="F32" s="61" t="s">
        <v>6</v>
      </c>
      <c r="G32" s="61" t="s">
        <v>7</v>
      </c>
      <c r="H32" s="61" t="s">
        <v>246</v>
      </c>
      <c r="I32" s="6" t="s">
        <v>230</v>
      </c>
      <c r="J32" s="42">
        <v>29</v>
      </c>
      <c r="K32" s="6">
        <v>15</v>
      </c>
      <c r="L32" s="16">
        <v>52</v>
      </c>
      <c r="M32" s="16">
        <v>54</v>
      </c>
      <c r="N32" s="16">
        <f t="shared" si="0"/>
        <v>106</v>
      </c>
      <c r="O32" s="16">
        <f t="shared" si="1"/>
        <v>29</v>
      </c>
      <c r="P32" s="279">
        <f t="shared" si="2"/>
        <v>77</v>
      </c>
      <c r="Q32" s="17"/>
      <c r="T32" s="16">
        <f t="shared" si="5"/>
        <v>16</v>
      </c>
    </row>
    <row r="33" spans="1:25" ht="21" customHeight="1">
      <c r="A33" s="20">
        <v>31</v>
      </c>
      <c r="B33" s="20">
        <v>1</v>
      </c>
      <c r="C33" s="28" t="s">
        <v>97</v>
      </c>
      <c r="D33" s="27" t="s">
        <v>258</v>
      </c>
      <c r="E33" s="27"/>
      <c r="F33" s="51" t="s">
        <v>218</v>
      </c>
      <c r="G33" s="51" t="s">
        <v>397</v>
      </c>
      <c r="H33" s="51" t="s">
        <v>398</v>
      </c>
      <c r="I33" s="6" t="s">
        <v>230</v>
      </c>
      <c r="J33" s="285">
        <v>32</v>
      </c>
      <c r="K33" s="6">
        <v>3</v>
      </c>
      <c r="L33" s="16">
        <v>52</v>
      </c>
      <c r="M33" s="16">
        <v>57</v>
      </c>
      <c r="N33" s="16">
        <f t="shared" si="0"/>
        <v>109</v>
      </c>
      <c r="O33" s="16">
        <f t="shared" si="1"/>
        <v>32</v>
      </c>
      <c r="P33" s="279">
        <f t="shared" si="2"/>
        <v>77</v>
      </c>
      <c r="Q33" s="17"/>
      <c r="T33" s="16">
        <f t="shared" si="5"/>
        <v>4</v>
      </c>
    </row>
    <row r="34" spans="1:25" ht="21" customHeight="1">
      <c r="A34" s="20">
        <v>32</v>
      </c>
      <c r="B34" s="20">
        <v>1</v>
      </c>
      <c r="C34" s="28" t="s">
        <v>151</v>
      </c>
      <c r="D34" s="27" t="s">
        <v>396</v>
      </c>
      <c r="E34" s="27"/>
      <c r="F34" s="31" t="s">
        <v>145</v>
      </c>
      <c r="G34" s="31" t="s">
        <v>111</v>
      </c>
      <c r="H34" s="31" t="s">
        <v>277</v>
      </c>
      <c r="I34" s="6" t="s">
        <v>230</v>
      </c>
      <c r="J34" s="6">
        <v>14</v>
      </c>
      <c r="K34" s="6">
        <v>29</v>
      </c>
      <c r="L34" s="16">
        <v>42</v>
      </c>
      <c r="M34" s="16">
        <v>50</v>
      </c>
      <c r="N34" s="16">
        <f t="shared" si="0"/>
        <v>92</v>
      </c>
      <c r="O34" s="16">
        <f t="shared" si="1"/>
        <v>14</v>
      </c>
      <c r="P34" s="279">
        <f t="shared" si="2"/>
        <v>78</v>
      </c>
      <c r="Q34" s="16"/>
      <c r="T34" s="16">
        <f t="shared" si="5"/>
        <v>30</v>
      </c>
    </row>
    <row r="35" spans="1:25" ht="21" customHeight="1">
      <c r="A35" s="20">
        <v>33</v>
      </c>
      <c r="B35" s="20">
        <v>1</v>
      </c>
      <c r="C35" s="28" t="s">
        <v>151</v>
      </c>
      <c r="D35" s="25" t="s">
        <v>260</v>
      </c>
      <c r="E35" s="25"/>
      <c r="F35" s="51" t="s">
        <v>69</v>
      </c>
      <c r="G35" s="51" t="s">
        <v>70</v>
      </c>
      <c r="H35" s="51" t="s">
        <v>83</v>
      </c>
      <c r="I35" s="6" t="s">
        <v>230</v>
      </c>
      <c r="J35" s="41">
        <v>18</v>
      </c>
      <c r="K35" s="6">
        <v>4</v>
      </c>
      <c r="L35" s="16">
        <v>47</v>
      </c>
      <c r="M35" s="16">
        <v>49</v>
      </c>
      <c r="N35" s="16">
        <f t="shared" ref="N35:N59" si="8">L35+M35</f>
        <v>96</v>
      </c>
      <c r="O35" s="16">
        <f t="shared" ref="O35:O59" si="9">J35</f>
        <v>18</v>
      </c>
      <c r="P35" s="279">
        <f t="shared" ref="P35:P59" si="10">N35-O35</f>
        <v>78</v>
      </c>
      <c r="Q35" s="17">
        <v>11</v>
      </c>
      <c r="T35" s="16">
        <f t="shared" si="5"/>
        <v>5</v>
      </c>
      <c r="W35" s="18"/>
      <c r="X35" s="18"/>
    </row>
    <row r="36" spans="1:25" ht="21" customHeight="1">
      <c r="A36" s="20">
        <v>34</v>
      </c>
      <c r="B36" s="20">
        <v>1</v>
      </c>
      <c r="C36" s="28" t="s">
        <v>151</v>
      </c>
      <c r="D36" s="27" t="s">
        <v>593</v>
      </c>
      <c r="E36" s="27"/>
      <c r="F36" s="11" t="s">
        <v>238</v>
      </c>
      <c r="G36" s="11" t="s">
        <v>239</v>
      </c>
      <c r="H36" s="12" t="s">
        <v>240</v>
      </c>
      <c r="I36" s="6" t="s">
        <v>230</v>
      </c>
      <c r="J36" s="42">
        <v>31</v>
      </c>
      <c r="K36" s="6">
        <v>4</v>
      </c>
      <c r="L36" s="16">
        <v>53</v>
      </c>
      <c r="M36" s="16">
        <v>56</v>
      </c>
      <c r="N36" s="16">
        <f t="shared" si="8"/>
        <v>109</v>
      </c>
      <c r="O36" s="16">
        <f t="shared" si="9"/>
        <v>31</v>
      </c>
      <c r="P36" s="279">
        <f t="shared" si="10"/>
        <v>78</v>
      </c>
      <c r="Q36" s="17"/>
      <c r="T36" s="16">
        <f t="shared" si="5"/>
        <v>5</v>
      </c>
    </row>
    <row r="37" spans="1:25" ht="21" customHeight="1">
      <c r="A37" s="20">
        <v>35</v>
      </c>
      <c r="B37" s="20">
        <v>1</v>
      </c>
      <c r="C37" s="28" t="s">
        <v>97</v>
      </c>
      <c r="D37" s="27" t="s">
        <v>259</v>
      </c>
      <c r="E37" s="27"/>
      <c r="F37" s="277" t="s">
        <v>72</v>
      </c>
      <c r="G37" s="277" t="s">
        <v>65</v>
      </c>
      <c r="H37" s="278" t="s">
        <v>73</v>
      </c>
      <c r="I37" s="6" t="s">
        <v>230</v>
      </c>
      <c r="J37" s="42">
        <v>20</v>
      </c>
      <c r="K37" s="6">
        <v>11</v>
      </c>
      <c r="L37" s="16">
        <v>45</v>
      </c>
      <c r="M37" s="16">
        <v>54</v>
      </c>
      <c r="N37" s="16">
        <f t="shared" si="8"/>
        <v>99</v>
      </c>
      <c r="O37" s="16">
        <f t="shared" si="9"/>
        <v>20</v>
      </c>
      <c r="P37" s="279">
        <f t="shared" si="10"/>
        <v>79</v>
      </c>
      <c r="Q37" s="17">
        <v>9</v>
      </c>
      <c r="T37" s="16">
        <f t="shared" si="5"/>
        <v>12</v>
      </c>
    </row>
    <row r="38" spans="1:25" ht="21" customHeight="1">
      <c r="A38" s="20">
        <v>36</v>
      </c>
      <c r="B38" s="20">
        <v>1</v>
      </c>
      <c r="C38" s="28" t="s">
        <v>151</v>
      </c>
      <c r="D38" s="25" t="s">
        <v>586</v>
      </c>
      <c r="E38" s="25"/>
      <c r="F38" s="61" t="s">
        <v>223</v>
      </c>
      <c r="G38" s="61" t="s">
        <v>224</v>
      </c>
      <c r="H38" s="61" t="s">
        <v>387</v>
      </c>
      <c r="I38" s="6" t="s">
        <v>230</v>
      </c>
      <c r="J38" s="42">
        <v>21</v>
      </c>
      <c r="K38" s="6">
        <v>4</v>
      </c>
      <c r="L38" s="16">
        <v>47</v>
      </c>
      <c r="M38" s="16">
        <v>53</v>
      </c>
      <c r="N38" s="16">
        <f t="shared" si="8"/>
        <v>100</v>
      </c>
      <c r="O38" s="16">
        <f t="shared" si="9"/>
        <v>21</v>
      </c>
      <c r="P38" s="279">
        <f t="shared" si="10"/>
        <v>79</v>
      </c>
      <c r="Q38" s="17"/>
      <c r="T38" s="16">
        <f t="shared" si="5"/>
        <v>5</v>
      </c>
      <c r="W38" s="18"/>
    </row>
    <row r="39" spans="1:25" ht="21" customHeight="1">
      <c r="A39" s="20">
        <v>37</v>
      </c>
      <c r="B39" s="20">
        <v>1</v>
      </c>
      <c r="C39" s="28" t="s">
        <v>151</v>
      </c>
      <c r="D39" s="16" t="s">
        <v>396</v>
      </c>
      <c r="E39" s="27"/>
      <c r="F39" s="58" t="s">
        <v>389</v>
      </c>
      <c r="G39" s="58" t="s">
        <v>67</v>
      </c>
      <c r="H39" s="8" t="s">
        <v>390</v>
      </c>
      <c r="I39" s="6" t="s">
        <v>230</v>
      </c>
      <c r="J39" s="6">
        <v>27</v>
      </c>
      <c r="K39" s="6">
        <v>31</v>
      </c>
      <c r="L39" s="16">
        <v>50</v>
      </c>
      <c r="M39" s="16">
        <v>56</v>
      </c>
      <c r="N39" s="16">
        <f t="shared" si="8"/>
        <v>106</v>
      </c>
      <c r="O39" s="16">
        <f t="shared" si="9"/>
        <v>27</v>
      </c>
      <c r="P39" s="279">
        <f t="shared" si="10"/>
        <v>79</v>
      </c>
      <c r="Q39" s="16"/>
      <c r="T39" s="16">
        <f t="shared" si="5"/>
        <v>32</v>
      </c>
    </row>
    <row r="40" spans="1:25" ht="21" customHeight="1">
      <c r="A40" s="20">
        <v>38</v>
      </c>
      <c r="B40" s="20">
        <v>1</v>
      </c>
      <c r="C40" s="28" t="s">
        <v>151</v>
      </c>
      <c r="D40" s="16" t="s">
        <v>314</v>
      </c>
      <c r="E40" s="27">
        <v>1</v>
      </c>
      <c r="F40" s="61" t="s">
        <v>13</v>
      </c>
      <c r="G40" s="61" t="s">
        <v>14</v>
      </c>
      <c r="H40" s="61" t="s">
        <v>3</v>
      </c>
      <c r="I40" s="6" t="s">
        <v>243</v>
      </c>
      <c r="J40" s="42">
        <v>29</v>
      </c>
      <c r="K40" s="6">
        <v>4</v>
      </c>
      <c r="L40" s="16">
        <v>55</v>
      </c>
      <c r="M40" s="16">
        <v>53</v>
      </c>
      <c r="N40" s="16">
        <f t="shared" si="8"/>
        <v>108</v>
      </c>
      <c r="O40" s="16">
        <f t="shared" si="9"/>
        <v>29</v>
      </c>
      <c r="P40" s="279">
        <f t="shared" si="10"/>
        <v>79</v>
      </c>
      <c r="Q40" s="17"/>
      <c r="T40" s="16">
        <f t="shared" si="5"/>
        <v>5</v>
      </c>
    </row>
    <row r="41" spans="1:25" ht="21" customHeight="1">
      <c r="A41" s="20">
        <v>39</v>
      </c>
      <c r="B41" s="20">
        <v>1</v>
      </c>
      <c r="C41" s="28" t="s">
        <v>97</v>
      </c>
      <c r="D41" s="27" t="s">
        <v>588</v>
      </c>
      <c r="E41" s="27">
        <v>2</v>
      </c>
      <c r="F41" s="51" t="s">
        <v>275</v>
      </c>
      <c r="G41" s="51" t="s">
        <v>53</v>
      </c>
      <c r="H41" s="51" t="s">
        <v>3</v>
      </c>
      <c r="I41" s="6" t="s">
        <v>243</v>
      </c>
      <c r="J41" s="42">
        <v>29</v>
      </c>
      <c r="K41" s="6">
        <v>4</v>
      </c>
      <c r="L41" s="16">
        <v>57</v>
      </c>
      <c r="M41" s="16">
        <v>51</v>
      </c>
      <c r="N41" s="16">
        <f t="shared" si="8"/>
        <v>108</v>
      </c>
      <c r="O41" s="16">
        <f t="shared" si="9"/>
        <v>29</v>
      </c>
      <c r="P41" s="279">
        <f t="shared" si="10"/>
        <v>79</v>
      </c>
      <c r="Q41" s="17"/>
      <c r="T41" s="16">
        <f t="shared" si="5"/>
        <v>5</v>
      </c>
    </row>
    <row r="42" spans="1:25" ht="21" customHeight="1">
      <c r="A42" s="20">
        <v>40</v>
      </c>
      <c r="B42" s="20">
        <v>1</v>
      </c>
      <c r="C42" s="28" t="s">
        <v>151</v>
      </c>
      <c r="D42" s="16" t="s">
        <v>264</v>
      </c>
      <c r="F42" s="18" t="s">
        <v>41</v>
      </c>
      <c r="G42" s="18" t="s">
        <v>71</v>
      </c>
      <c r="H42" s="18" t="s">
        <v>3</v>
      </c>
      <c r="I42" s="16" t="s">
        <v>243</v>
      </c>
      <c r="J42" s="16">
        <v>29</v>
      </c>
      <c r="K42" s="6">
        <v>4</v>
      </c>
      <c r="L42" s="16">
        <v>56</v>
      </c>
      <c r="M42" s="16">
        <v>53</v>
      </c>
      <c r="N42" s="16">
        <f t="shared" si="8"/>
        <v>109</v>
      </c>
      <c r="O42" s="16">
        <f t="shared" si="9"/>
        <v>29</v>
      </c>
      <c r="P42" s="279">
        <f t="shared" si="10"/>
        <v>80</v>
      </c>
      <c r="T42" s="16">
        <f t="shared" si="5"/>
        <v>5</v>
      </c>
      <c r="W42" s="46"/>
    </row>
    <row r="43" spans="1:25" ht="21" customHeight="1">
      <c r="A43" s="20">
        <v>41</v>
      </c>
      <c r="B43" s="20">
        <v>1</v>
      </c>
      <c r="C43" s="28" t="s">
        <v>151</v>
      </c>
      <c r="D43" s="27" t="s">
        <v>266</v>
      </c>
      <c r="E43" s="27"/>
      <c r="F43" s="51" t="s">
        <v>156</v>
      </c>
      <c r="G43" s="51" t="s">
        <v>157</v>
      </c>
      <c r="H43" s="51" t="s">
        <v>271</v>
      </c>
      <c r="I43" s="6" t="s">
        <v>230</v>
      </c>
      <c r="J43" s="42">
        <v>14</v>
      </c>
      <c r="K43" s="6">
        <v>24</v>
      </c>
      <c r="L43" s="16">
        <v>46</v>
      </c>
      <c r="M43" s="16">
        <v>49</v>
      </c>
      <c r="N43" s="16">
        <f t="shared" si="8"/>
        <v>95</v>
      </c>
      <c r="O43" s="16">
        <f t="shared" si="9"/>
        <v>14</v>
      </c>
      <c r="P43" s="279">
        <f t="shared" si="10"/>
        <v>81</v>
      </c>
      <c r="Q43" s="17">
        <v>5</v>
      </c>
      <c r="R43" s="16">
        <v>14</v>
      </c>
      <c r="T43" s="16">
        <f t="shared" si="5"/>
        <v>25</v>
      </c>
    </row>
    <row r="44" spans="1:25" ht="21" customHeight="1">
      <c r="A44" s="20">
        <v>42</v>
      </c>
      <c r="B44" s="20">
        <v>1</v>
      </c>
      <c r="C44" s="28" t="s">
        <v>151</v>
      </c>
      <c r="D44" s="25" t="s">
        <v>589</v>
      </c>
      <c r="E44" s="25"/>
      <c r="F44" s="61" t="s">
        <v>128</v>
      </c>
      <c r="G44" s="61" t="s">
        <v>129</v>
      </c>
      <c r="H44" s="278" t="s">
        <v>75</v>
      </c>
      <c r="I44" s="6" t="s">
        <v>230</v>
      </c>
      <c r="J44" s="6">
        <v>34</v>
      </c>
      <c r="K44" s="6">
        <v>11</v>
      </c>
      <c r="L44" s="16">
        <v>52</v>
      </c>
      <c r="M44" s="16">
        <v>63</v>
      </c>
      <c r="N44" s="16">
        <f t="shared" si="8"/>
        <v>115</v>
      </c>
      <c r="O44" s="16">
        <f t="shared" si="9"/>
        <v>34</v>
      </c>
      <c r="P44" s="279">
        <f t="shared" si="10"/>
        <v>81</v>
      </c>
      <c r="Q44" s="17"/>
      <c r="T44" s="16">
        <f t="shared" si="5"/>
        <v>12</v>
      </c>
      <c r="W44" s="46"/>
    </row>
    <row r="45" spans="1:25" ht="21" customHeight="1">
      <c r="A45" s="20">
        <v>43</v>
      </c>
      <c r="B45" s="20">
        <v>1</v>
      </c>
      <c r="C45" s="28" t="s">
        <v>151</v>
      </c>
      <c r="D45" s="27" t="s">
        <v>259</v>
      </c>
      <c r="E45" s="27"/>
      <c r="F45" s="61" t="s">
        <v>4</v>
      </c>
      <c r="G45" s="61" t="s">
        <v>255</v>
      </c>
      <c r="H45" s="280" t="s">
        <v>249</v>
      </c>
      <c r="I45" s="6" t="s">
        <v>230</v>
      </c>
      <c r="J45" s="41">
        <v>10</v>
      </c>
      <c r="K45" s="6">
        <v>4</v>
      </c>
      <c r="L45" s="16">
        <v>44</v>
      </c>
      <c r="M45" s="16">
        <v>48</v>
      </c>
      <c r="N45" s="16">
        <f t="shared" si="8"/>
        <v>92</v>
      </c>
      <c r="O45" s="16">
        <f t="shared" si="9"/>
        <v>10</v>
      </c>
      <c r="P45" s="279">
        <f t="shared" si="10"/>
        <v>82</v>
      </c>
      <c r="Q45" s="17" t="s">
        <v>601</v>
      </c>
      <c r="T45" s="16">
        <f t="shared" si="5"/>
        <v>5</v>
      </c>
      <c r="W45" s="46"/>
    </row>
    <row r="46" spans="1:25" ht="21" customHeight="1">
      <c r="A46" s="20">
        <v>44</v>
      </c>
      <c r="B46" s="20">
        <v>1</v>
      </c>
      <c r="C46" s="28" t="s">
        <v>151</v>
      </c>
      <c r="D46" s="27" t="s">
        <v>253</v>
      </c>
      <c r="E46" s="27"/>
      <c r="F46" s="51" t="s">
        <v>141</v>
      </c>
      <c r="G46" s="51" t="s">
        <v>142</v>
      </c>
      <c r="H46" s="278" t="s">
        <v>3</v>
      </c>
      <c r="I46" s="6" t="s">
        <v>230</v>
      </c>
      <c r="J46" s="282">
        <v>13</v>
      </c>
      <c r="K46" s="6">
        <v>38</v>
      </c>
      <c r="L46" s="16">
        <v>46</v>
      </c>
      <c r="M46" s="16">
        <v>49</v>
      </c>
      <c r="N46" s="16">
        <f t="shared" si="8"/>
        <v>95</v>
      </c>
      <c r="O46" s="16">
        <f t="shared" si="9"/>
        <v>13</v>
      </c>
      <c r="P46" s="279">
        <f t="shared" si="10"/>
        <v>82</v>
      </c>
      <c r="Q46" s="17"/>
      <c r="T46" s="16">
        <f t="shared" si="5"/>
        <v>39</v>
      </c>
      <c r="W46" s="286"/>
      <c r="Y46" s="16"/>
    </row>
    <row r="47" spans="1:25" ht="21" customHeight="1">
      <c r="A47" s="20">
        <v>45</v>
      </c>
      <c r="B47" s="20">
        <v>1</v>
      </c>
      <c r="C47" s="28" t="s">
        <v>151</v>
      </c>
      <c r="D47" s="16" t="s">
        <v>262</v>
      </c>
      <c r="E47" s="16"/>
      <c r="F47" s="281" t="s">
        <v>18</v>
      </c>
      <c r="G47" s="281" t="s">
        <v>19</v>
      </c>
      <c r="H47" s="281" t="s">
        <v>75</v>
      </c>
      <c r="I47" s="16" t="s">
        <v>230</v>
      </c>
      <c r="J47" s="279">
        <v>17</v>
      </c>
      <c r="K47" s="16">
        <v>13</v>
      </c>
      <c r="L47" s="16">
        <v>49</v>
      </c>
      <c r="M47" s="16">
        <v>50</v>
      </c>
      <c r="N47" s="16">
        <f t="shared" si="8"/>
        <v>99</v>
      </c>
      <c r="O47" s="16">
        <f t="shared" si="9"/>
        <v>17</v>
      </c>
      <c r="P47" s="279">
        <f t="shared" si="10"/>
        <v>82</v>
      </c>
      <c r="Q47" s="17"/>
      <c r="T47" s="16">
        <f t="shared" si="5"/>
        <v>14</v>
      </c>
      <c r="W47" s="286"/>
      <c r="Y47" s="16"/>
    </row>
    <row r="48" spans="1:25" ht="21" customHeight="1">
      <c r="A48" s="20">
        <v>46</v>
      </c>
      <c r="B48" s="20">
        <v>1</v>
      </c>
      <c r="C48" s="28" t="s">
        <v>151</v>
      </c>
      <c r="D48" s="25" t="s">
        <v>257</v>
      </c>
      <c r="E48" s="25"/>
      <c r="F48" s="281" t="s">
        <v>103</v>
      </c>
      <c r="G48" s="277" t="s">
        <v>104</v>
      </c>
      <c r="H48" s="278" t="s">
        <v>248</v>
      </c>
      <c r="I48" s="6" t="s">
        <v>230</v>
      </c>
      <c r="J48" s="6">
        <v>21</v>
      </c>
      <c r="K48" s="6">
        <v>14</v>
      </c>
      <c r="L48" s="16">
        <v>52</v>
      </c>
      <c r="M48" s="16">
        <v>51</v>
      </c>
      <c r="N48" s="16">
        <f t="shared" si="8"/>
        <v>103</v>
      </c>
      <c r="O48" s="16">
        <f t="shared" si="9"/>
        <v>21</v>
      </c>
      <c r="P48" s="279">
        <f t="shared" si="10"/>
        <v>82</v>
      </c>
      <c r="Q48" s="17"/>
      <c r="T48" s="16">
        <f t="shared" si="5"/>
        <v>15</v>
      </c>
      <c r="W48" s="286"/>
      <c r="Y48" s="16"/>
    </row>
    <row r="49" spans="1:32" s="16" customFormat="1" ht="21" customHeight="1">
      <c r="A49" s="20">
        <v>47</v>
      </c>
      <c r="B49" s="20">
        <v>1</v>
      </c>
      <c r="C49" s="28" t="s">
        <v>151</v>
      </c>
      <c r="D49" s="27" t="s">
        <v>587</v>
      </c>
      <c r="E49" s="25"/>
      <c r="F49" s="51" t="s">
        <v>414</v>
      </c>
      <c r="G49" s="51" t="s">
        <v>415</v>
      </c>
      <c r="H49" s="278" t="s">
        <v>640</v>
      </c>
      <c r="I49" s="6" t="s">
        <v>244</v>
      </c>
      <c r="J49" s="42">
        <v>29</v>
      </c>
      <c r="K49" s="6">
        <v>2</v>
      </c>
      <c r="L49" s="16">
        <v>57</v>
      </c>
      <c r="M49" s="16">
        <v>55</v>
      </c>
      <c r="N49" s="16">
        <f t="shared" si="8"/>
        <v>112</v>
      </c>
      <c r="O49" s="16">
        <f t="shared" si="9"/>
        <v>29</v>
      </c>
      <c r="P49" s="279">
        <f t="shared" si="10"/>
        <v>83</v>
      </c>
      <c r="Q49" s="17"/>
      <c r="T49" s="16">
        <f t="shared" si="5"/>
        <v>3</v>
      </c>
      <c r="W49" s="286"/>
      <c r="Z49" s="18"/>
      <c r="AA49" s="18"/>
      <c r="AB49" s="18"/>
      <c r="AC49" s="18"/>
      <c r="AD49" s="18"/>
      <c r="AE49" s="18"/>
      <c r="AF49" s="18"/>
    </row>
    <row r="50" spans="1:32" s="16" customFormat="1" ht="21" customHeight="1">
      <c r="A50" s="20">
        <v>48</v>
      </c>
      <c r="B50" s="20">
        <v>1</v>
      </c>
      <c r="C50" s="28" t="s">
        <v>151</v>
      </c>
      <c r="D50" s="25" t="s">
        <v>253</v>
      </c>
      <c r="E50" s="25"/>
      <c r="F50" s="61" t="s">
        <v>273</v>
      </c>
      <c r="G50" s="61" t="s">
        <v>274</v>
      </c>
      <c r="H50" s="61" t="s">
        <v>3</v>
      </c>
      <c r="I50" s="6" t="s">
        <v>230</v>
      </c>
      <c r="J50" s="42">
        <v>30</v>
      </c>
      <c r="K50" s="6">
        <v>8</v>
      </c>
      <c r="L50" s="16">
        <v>60</v>
      </c>
      <c r="M50" s="16">
        <v>53</v>
      </c>
      <c r="N50" s="16">
        <f t="shared" si="8"/>
        <v>113</v>
      </c>
      <c r="O50" s="16">
        <f t="shared" si="9"/>
        <v>30</v>
      </c>
      <c r="P50" s="279">
        <f t="shared" si="10"/>
        <v>83</v>
      </c>
      <c r="Q50" s="17"/>
      <c r="T50" s="16">
        <f t="shared" si="5"/>
        <v>9</v>
      </c>
      <c r="W50" s="286"/>
      <c r="Z50" s="18"/>
      <c r="AA50" s="18"/>
      <c r="AB50" s="18"/>
      <c r="AC50" s="18"/>
      <c r="AD50" s="18"/>
      <c r="AE50" s="18"/>
      <c r="AF50" s="18"/>
    </row>
    <row r="51" spans="1:32" s="16" customFormat="1" ht="21" customHeight="1">
      <c r="A51" s="20">
        <v>49</v>
      </c>
      <c r="B51" s="20">
        <v>1</v>
      </c>
      <c r="C51" s="28" t="s">
        <v>151</v>
      </c>
      <c r="D51" s="25" t="s">
        <v>264</v>
      </c>
      <c r="E51" s="25"/>
      <c r="F51" s="61" t="s">
        <v>110</v>
      </c>
      <c r="G51" s="61" t="s">
        <v>111</v>
      </c>
      <c r="H51" s="280" t="s">
        <v>42</v>
      </c>
      <c r="I51" s="6" t="s">
        <v>230</v>
      </c>
      <c r="J51" s="42">
        <v>17</v>
      </c>
      <c r="K51" s="6">
        <v>4</v>
      </c>
      <c r="L51" s="16">
        <v>52</v>
      </c>
      <c r="M51" s="16">
        <v>49</v>
      </c>
      <c r="N51" s="16">
        <f t="shared" si="8"/>
        <v>101</v>
      </c>
      <c r="O51" s="16">
        <f t="shared" si="9"/>
        <v>17</v>
      </c>
      <c r="P51" s="279">
        <f t="shared" si="10"/>
        <v>84</v>
      </c>
      <c r="Q51" s="17">
        <v>5</v>
      </c>
      <c r="T51" s="16">
        <f t="shared" si="5"/>
        <v>5</v>
      </c>
      <c r="W51" s="286"/>
      <c r="Z51" s="18"/>
      <c r="AA51" s="18"/>
      <c r="AB51" s="18"/>
      <c r="AC51" s="18"/>
      <c r="AD51" s="18"/>
      <c r="AE51" s="18"/>
      <c r="AF51" s="18"/>
    </row>
    <row r="52" spans="1:32" s="16" customFormat="1" ht="21" customHeight="1">
      <c r="A52" s="20">
        <v>50</v>
      </c>
      <c r="B52" s="20">
        <v>1</v>
      </c>
      <c r="C52" s="28" t="s">
        <v>151</v>
      </c>
      <c r="D52" s="25" t="s">
        <v>589</v>
      </c>
      <c r="E52" s="25"/>
      <c r="F52" s="283" t="s">
        <v>283</v>
      </c>
      <c r="G52" s="283" t="s">
        <v>284</v>
      </c>
      <c r="H52" s="61" t="s">
        <v>641</v>
      </c>
      <c r="I52" s="6" t="s">
        <v>244</v>
      </c>
      <c r="J52" s="6">
        <v>33</v>
      </c>
      <c r="K52" s="6">
        <v>4</v>
      </c>
      <c r="L52" s="16">
        <v>57</v>
      </c>
      <c r="M52" s="16">
        <v>60</v>
      </c>
      <c r="N52" s="16">
        <f t="shared" si="8"/>
        <v>117</v>
      </c>
      <c r="O52" s="16">
        <f t="shared" si="9"/>
        <v>33</v>
      </c>
      <c r="P52" s="279">
        <f t="shared" si="10"/>
        <v>84</v>
      </c>
      <c r="Q52" s="17"/>
      <c r="T52" s="16">
        <f t="shared" si="5"/>
        <v>5</v>
      </c>
      <c r="Z52" s="18"/>
      <c r="AA52" s="18"/>
      <c r="AB52" s="18"/>
      <c r="AC52" s="18"/>
      <c r="AD52" s="18"/>
      <c r="AE52" s="18"/>
      <c r="AF52" s="18"/>
    </row>
    <row r="53" spans="1:32" s="16" customFormat="1" ht="21" customHeight="1">
      <c r="A53" s="20">
        <v>51</v>
      </c>
      <c r="B53" s="20">
        <v>1</v>
      </c>
      <c r="C53" s="28" t="s">
        <v>151</v>
      </c>
      <c r="D53" s="25" t="s">
        <v>592</v>
      </c>
      <c r="E53" s="25"/>
      <c r="F53" s="61" t="s">
        <v>11</v>
      </c>
      <c r="G53" s="61" t="s">
        <v>12</v>
      </c>
      <c r="H53" s="61" t="s">
        <v>3</v>
      </c>
      <c r="I53" s="6" t="s">
        <v>243</v>
      </c>
      <c r="J53" s="6">
        <v>25</v>
      </c>
      <c r="K53" s="6">
        <v>4</v>
      </c>
      <c r="L53" s="16">
        <v>58</v>
      </c>
      <c r="M53" s="16">
        <v>52</v>
      </c>
      <c r="N53" s="16">
        <f t="shared" si="8"/>
        <v>110</v>
      </c>
      <c r="O53" s="16">
        <f t="shared" si="9"/>
        <v>25</v>
      </c>
      <c r="P53" s="279">
        <f t="shared" si="10"/>
        <v>85</v>
      </c>
      <c r="Q53" s="17"/>
      <c r="T53" s="16">
        <f t="shared" si="5"/>
        <v>5</v>
      </c>
      <c r="Z53" s="18"/>
      <c r="AA53" s="18"/>
      <c r="AB53" s="18"/>
      <c r="AC53" s="18"/>
      <c r="AD53" s="18"/>
      <c r="AE53" s="18"/>
      <c r="AF53" s="18"/>
    </row>
    <row r="54" spans="1:32" s="16" customFormat="1" ht="21" customHeight="1">
      <c r="A54" s="20">
        <v>52</v>
      </c>
      <c r="B54" s="20">
        <v>1</v>
      </c>
      <c r="C54" s="28" t="s">
        <v>151</v>
      </c>
      <c r="D54" s="54" t="s">
        <v>253</v>
      </c>
      <c r="E54" s="54"/>
      <c r="F54" s="277" t="s">
        <v>56</v>
      </c>
      <c r="G54" s="277" t="s">
        <v>57</v>
      </c>
      <c r="H54" s="51" t="s">
        <v>249</v>
      </c>
      <c r="I54" s="6" t="s">
        <v>230</v>
      </c>
      <c r="J54" s="41">
        <v>25</v>
      </c>
      <c r="K54" s="6">
        <v>4</v>
      </c>
      <c r="L54" s="16">
        <v>51</v>
      </c>
      <c r="M54" s="16">
        <v>60</v>
      </c>
      <c r="N54" s="16">
        <f t="shared" si="8"/>
        <v>111</v>
      </c>
      <c r="O54" s="16">
        <f t="shared" si="9"/>
        <v>25</v>
      </c>
      <c r="P54" s="279">
        <f t="shared" si="10"/>
        <v>86</v>
      </c>
      <c r="Q54" s="17"/>
      <c r="T54" s="16">
        <f t="shared" si="5"/>
        <v>5</v>
      </c>
      <c r="Z54" s="18"/>
      <c r="AA54" s="18"/>
      <c r="AB54" s="18"/>
      <c r="AC54" s="18"/>
      <c r="AD54" s="18"/>
      <c r="AE54" s="18"/>
      <c r="AF54" s="18"/>
    </row>
    <row r="55" spans="1:32" s="16" customFormat="1" ht="21" customHeight="1">
      <c r="A55" s="20">
        <v>53</v>
      </c>
      <c r="B55" s="20">
        <v>1</v>
      </c>
      <c r="C55" s="28" t="s">
        <v>151</v>
      </c>
      <c r="D55" s="25" t="s">
        <v>593</v>
      </c>
      <c r="E55" s="16">
        <v>1</v>
      </c>
      <c r="F55" s="18" t="s">
        <v>44</v>
      </c>
      <c r="G55" s="18" t="s">
        <v>45</v>
      </c>
      <c r="H55" s="18" t="s">
        <v>338</v>
      </c>
      <c r="I55" s="16" t="s">
        <v>243</v>
      </c>
      <c r="J55" s="6">
        <v>35</v>
      </c>
      <c r="K55" s="6">
        <v>3</v>
      </c>
      <c r="L55" s="16">
        <v>61</v>
      </c>
      <c r="M55" s="16">
        <v>60</v>
      </c>
      <c r="N55" s="16">
        <f t="shared" si="8"/>
        <v>121</v>
      </c>
      <c r="O55" s="16">
        <f t="shared" si="9"/>
        <v>35</v>
      </c>
      <c r="P55" s="279">
        <f t="shared" si="10"/>
        <v>86</v>
      </c>
      <c r="T55" s="16">
        <f t="shared" si="5"/>
        <v>4</v>
      </c>
      <c r="Z55" s="18"/>
      <c r="AA55" s="18"/>
      <c r="AB55" s="18"/>
      <c r="AC55" s="18"/>
      <c r="AD55" s="18"/>
      <c r="AE55" s="18"/>
      <c r="AF55" s="18"/>
    </row>
    <row r="56" spans="1:32" s="16" customFormat="1" ht="21" customHeight="1">
      <c r="A56" s="20">
        <v>54</v>
      </c>
      <c r="B56" s="20">
        <v>1</v>
      </c>
      <c r="C56" s="28" t="s">
        <v>151</v>
      </c>
      <c r="D56" s="54" t="s">
        <v>591</v>
      </c>
      <c r="E56" s="25">
        <v>2</v>
      </c>
      <c r="F56" s="61" t="s">
        <v>179</v>
      </c>
      <c r="G56" s="61" t="s">
        <v>285</v>
      </c>
      <c r="H56" s="61" t="s">
        <v>3</v>
      </c>
      <c r="I56" s="6" t="s">
        <v>243</v>
      </c>
      <c r="J56" s="42">
        <v>35</v>
      </c>
      <c r="K56" s="6">
        <v>3</v>
      </c>
      <c r="L56" s="16">
        <v>59</v>
      </c>
      <c r="M56" s="16">
        <v>62</v>
      </c>
      <c r="N56" s="16">
        <f t="shared" si="8"/>
        <v>121</v>
      </c>
      <c r="O56" s="16">
        <f t="shared" si="9"/>
        <v>35</v>
      </c>
      <c r="P56" s="279">
        <f t="shared" si="10"/>
        <v>86</v>
      </c>
      <c r="Q56" s="17"/>
      <c r="T56" s="16">
        <f t="shared" si="5"/>
        <v>4</v>
      </c>
    </row>
    <row r="57" spans="1:32" s="16" customFormat="1" ht="21" customHeight="1">
      <c r="A57" s="20">
        <v>55</v>
      </c>
      <c r="B57" s="20">
        <v>1</v>
      </c>
      <c r="C57" s="28" t="s">
        <v>151</v>
      </c>
      <c r="D57" s="25" t="s">
        <v>256</v>
      </c>
      <c r="E57" s="25"/>
      <c r="F57" s="61" t="s">
        <v>419</v>
      </c>
      <c r="G57" s="61" t="s">
        <v>420</v>
      </c>
      <c r="H57" s="61" t="s">
        <v>637</v>
      </c>
      <c r="I57" s="6" t="s">
        <v>230</v>
      </c>
      <c r="J57" s="42">
        <v>9</v>
      </c>
      <c r="K57" s="6">
        <v>2</v>
      </c>
      <c r="L57" s="16">
        <v>48</v>
      </c>
      <c r="M57" s="16">
        <v>49</v>
      </c>
      <c r="N57" s="16">
        <f t="shared" si="8"/>
        <v>97</v>
      </c>
      <c r="O57" s="16">
        <f t="shared" si="9"/>
        <v>9</v>
      </c>
      <c r="P57" s="279">
        <f t="shared" si="10"/>
        <v>88</v>
      </c>
      <c r="Q57" s="17"/>
      <c r="T57" s="16">
        <f t="shared" si="5"/>
        <v>3</v>
      </c>
    </row>
    <row r="58" spans="1:32" s="16" customFormat="1" ht="21" customHeight="1">
      <c r="A58" s="20">
        <v>56</v>
      </c>
      <c r="B58" s="20">
        <v>1</v>
      </c>
      <c r="C58" s="28" t="s">
        <v>151</v>
      </c>
      <c r="D58" s="27" t="s">
        <v>590</v>
      </c>
      <c r="E58" s="25"/>
      <c r="F58" s="61" t="s">
        <v>286</v>
      </c>
      <c r="G58" s="61" t="s">
        <v>287</v>
      </c>
      <c r="H58" s="280" t="s">
        <v>288</v>
      </c>
      <c r="I58" s="6" t="s">
        <v>243</v>
      </c>
      <c r="J58" s="42">
        <v>23</v>
      </c>
      <c r="K58" s="6">
        <v>4</v>
      </c>
      <c r="L58" s="16">
        <v>62</v>
      </c>
      <c r="M58" s="16">
        <v>51</v>
      </c>
      <c r="N58" s="16">
        <f t="shared" si="8"/>
        <v>113</v>
      </c>
      <c r="O58" s="16">
        <f t="shared" si="9"/>
        <v>23</v>
      </c>
      <c r="P58" s="279">
        <f t="shared" si="10"/>
        <v>90</v>
      </c>
      <c r="Q58" s="17"/>
      <c r="S58" s="16">
        <v>17</v>
      </c>
      <c r="T58" s="16">
        <f t="shared" si="5"/>
        <v>5</v>
      </c>
      <c r="U58" s="16">
        <f>J58+1</f>
        <v>24</v>
      </c>
    </row>
    <row r="59" spans="1:32" s="16" customFormat="1" ht="21" customHeight="1">
      <c r="A59" s="20">
        <v>57</v>
      </c>
      <c r="B59" s="20">
        <v>1</v>
      </c>
      <c r="C59" s="28" t="s">
        <v>151</v>
      </c>
      <c r="D59" s="27" t="s">
        <v>262</v>
      </c>
      <c r="E59" s="27"/>
      <c r="F59" s="51" t="s">
        <v>143</v>
      </c>
      <c r="G59" s="51" t="s">
        <v>144</v>
      </c>
      <c r="H59" s="278" t="s">
        <v>3</v>
      </c>
      <c r="I59" s="6" t="s">
        <v>243</v>
      </c>
      <c r="J59" s="6">
        <v>36</v>
      </c>
      <c r="K59" s="6">
        <v>1</v>
      </c>
      <c r="L59" s="16">
        <v>72</v>
      </c>
      <c r="M59" s="16">
        <v>62</v>
      </c>
      <c r="N59" s="16">
        <f t="shared" si="8"/>
        <v>134</v>
      </c>
      <c r="O59" s="16">
        <f t="shared" si="9"/>
        <v>36</v>
      </c>
      <c r="P59" s="279">
        <f t="shared" si="10"/>
        <v>98</v>
      </c>
      <c r="Q59" s="17"/>
      <c r="T59" s="16">
        <f t="shared" si="5"/>
        <v>2</v>
      </c>
      <c r="U59" s="16">
        <v>36</v>
      </c>
    </row>
    <row r="60" spans="1:32" s="16" customFormat="1" ht="27" customHeight="1">
      <c r="A60" s="18"/>
      <c r="B60" s="20"/>
      <c r="C60" s="28"/>
      <c r="E60" s="25"/>
      <c r="F60" s="11"/>
      <c r="G60" s="11"/>
      <c r="H60" s="11"/>
      <c r="I60" s="6"/>
      <c r="J60" s="6"/>
      <c r="K60" s="6"/>
      <c r="P60" s="18"/>
    </row>
    <row r="61" spans="1:32" s="16" customFormat="1" ht="21" customHeight="1">
      <c r="A61" s="18">
        <v>58</v>
      </c>
      <c r="B61" s="18"/>
      <c r="C61" s="28" t="s">
        <v>234</v>
      </c>
      <c r="D61" s="25"/>
      <c r="F61" s="18" t="s">
        <v>594</v>
      </c>
      <c r="G61" s="18" t="s">
        <v>595</v>
      </c>
      <c r="H61" s="18" t="s">
        <v>596</v>
      </c>
      <c r="I61" s="16" t="s">
        <v>230</v>
      </c>
      <c r="J61" s="6" t="s">
        <v>234</v>
      </c>
      <c r="K61" s="6"/>
      <c r="L61" s="16">
        <v>43</v>
      </c>
      <c r="M61" s="16">
        <v>45</v>
      </c>
      <c r="N61" s="16">
        <f>L61+M61</f>
        <v>88</v>
      </c>
      <c r="P61" s="18"/>
      <c r="Z61" s="18"/>
      <c r="AA61" s="18"/>
      <c r="AB61" s="18"/>
      <c r="AC61" s="18"/>
      <c r="AD61" s="18"/>
      <c r="AE61" s="18"/>
      <c r="AF61" s="18"/>
    </row>
    <row r="62" spans="1:32" s="16" customFormat="1" ht="21" customHeight="1">
      <c r="A62" s="18">
        <v>59</v>
      </c>
      <c r="B62" s="20"/>
      <c r="C62" s="28" t="s">
        <v>234</v>
      </c>
      <c r="E62" s="25"/>
      <c r="F62" s="8" t="s">
        <v>121</v>
      </c>
      <c r="G62" s="8" t="s">
        <v>597</v>
      </c>
      <c r="H62" s="9" t="s">
        <v>3</v>
      </c>
      <c r="I62" s="6" t="s">
        <v>230</v>
      </c>
      <c r="J62" s="13" t="s">
        <v>234</v>
      </c>
      <c r="K62" s="6"/>
      <c r="L62" s="16">
        <v>61</v>
      </c>
      <c r="M62" s="16">
        <v>55</v>
      </c>
      <c r="N62" s="16">
        <f t="shared" ref="N62:N66" si="11">L62+M62</f>
        <v>116</v>
      </c>
      <c r="P62" s="18"/>
    </row>
    <row r="63" spans="1:32" s="16" customFormat="1" ht="21" customHeight="1">
      <c r="A63" s="18">
        <v>60</v>
      </c>
      <c r="B63" s="18">
        <v>1</v>
      </c>
      <c r="C63" s="28" t="s">
        <v>536</v>
      </c>
      <c r="F63" s="18" t="s">
        <v>413</v>
      </c>
      <c r="G63" s="18" t="s">
        <v>10</v>
      </c>
      <c r="H63" s="18" t="s">
        <v>3</v>
      </c>
      <c r="I63" s="16" t="s">
        <v>230</v>
      </c>
      <c r="J63" s="6" t="s">
        <v>234</v>
      </c>
      <c r="K63" s="6"/>
      <c r="L63" s="16">
        <v>48</v>
      </c>
      <c r="M63" s="16">
        <v>45</v>
      </c>
      <c r="N63" s="16">
        <f t="shared" si="11"/>
        <v>93</v>
      </c>
      <c r="O63" s="271">
        <f>(((N63+Q63)/2)-72)*0.65</f>
        <v>15.925000000000001</v>
      </c>
      <c r="P63" s="18"/>
      <c r="Q63" s="16">
        <v>100</v>
      </c>
      <c r="R63" s="16">
        <v>113</v>
      </c>
    </row>
    <row r="64" spans="1:32" s="16" customFormat="1" ht="21" customHeight="1">
      <c r="A64" s="18">
        <v>61</v>
      </c>
      <c r="B64" s="18">
        <v>1</v>
      </c>
      <c r="C64" s="28" t="s">
        <v>536</v>
      </c>
      <c r="F64" s="31" t="s">
        <v>416</v>
      </c>
      <c r="G64" s="31" t="s">
        <v>417</v>
      </c>
      <c r="H64" s="31" t="s">
        <v>3</v>
      </c>
      <c r="I64" s="6" t="s">
        <v>230</v>
      </c>
      <c r="J64" s="6" t="s">
        <v>536</v>
      </c>
      <c r="K64" s="6">
        <v>1</v>
      </c>
      <c r="L64" s="16">
        <v>50</v>
      </c>
      <c r="M64" s="16">
        <v>45</v>
      </c>
      <c r="N64" s="16">
        <f t="shared" si="11"/>
        <v>95</v>
      </c>
      <c r="O64" s="271">
        <f t="shared" ref="O64:O66" si="12">(((N64+Q64)/2)-72)*0.65</f>
        <v>15.275</v>
      </c>
      <c r="P64" s="18"/>
      <c r="Q64" s="16">
        <v>96</v>
      </c>
    </row>
    <row r="65" spans="1:23" s="16" customFormat="1" ht="21" customHeight="1">
      <c r="A65" s="18">
        <v>62</v>
      </c>
      <c r="B65" s="18">
        <v>1</v>
      </c>
      <c r="C65" s="28" t="s">
        <v>279</v>
      </c>
      <c r="F65" s="18" t="s">
        <v>533</v>
      </c>
      <c r="G65" s="18" t="s">
        <v>534</v>
      </c>
      <c r="H65" s="18" t="s">
        <v>535</v>
      </c>
      <c r="I65" s="16" t="s">
        <v>243</v>
      </c>
      <c r="J65" s="6" t="s">
        <v>279</v>
      </c>
      <c r="K65" s="6">
        <v>1</v>
      </c>
      <c r="L65" s="16">
        <v>59</v>
      </c>
      <c r="M65" s="16">
        <v>59</v>
      </c>
      <c r="N65" s="16">
        <f t="shared" si="11"/>
        <v>118</v>
      </c>
      <c r="O65" s="271">
        <f t="shared" si="12"/>
        <v>28.275000000000002</v>
      </c>
      <c r="P65" s="18"/>
      <c r="Q65" s="16">
        <v>113</v>
      </c>
    </row>
    <row r="66" spans="1:23" s="16" customFormat="1" ht="21" customHeight="1">
      <c r="A66" s="18">
        <v>63</v>
      </c>
      <c r="B66" s="18">
        <v>1</v>
      </c>
      <c r="C66" s="28" t="s">
        <v>279</v>
      </c>
      <c r="F66" s="18" t="s">
        <v>541</v>
      </c>
      <c r="G66" s="18" t="s">
        <v>534</v>
      </c>
      <c r="H66" s="18" t="s">
        <v>3</v>
      </c>
      <c r="I66" s="16" t="s">
        <v>243</v>
      </c>
      <c r="J66" s="6" t="s">
        <v>279</v>
      </c>
      <c r="K66" s="6">
        <v>1</v>
      </c>
      <c r="L66" s="16">
        <v>57</v>
      </c>
      <c r="M66" s="16">
        <v>62</v>
      </c>
      <c r="N66" s="16">
        <f t="shared" si="11"/>
        <v>119</v>
      </c>
      <c r="O66" s="271">
        <f t="shared" si="12"/>
        <v>28.6</v>
      </c>
      <c r="P66" s="18"/>
      <c r="Q66" s="16">
        <v>113</v>
      </c>
    </row>
    <row r="67" spans="1:23" s="16" customFormat="1">
      <c r="A67" s="18"/>
      <c r="B67" s="18"/>
      <c r="C67" s="29"/>
      <c r="D67" s="18"/>
      <c r="E67" s="18"/>
      <c r="F67" s="18"/>
      <c r="G67" s="18"/>
      <c r="H67" s="18"/>
      <c r="K67" s="32"/>
      <c r="L67" s="18"/>
      <c r="M67" s="18"/>
      <c r="P67" s="18"/>
      <c r="Q67" s="17"/>
    </row>
    <row r="68" spans="1:23" s="16" customFormat="1">
      <c r="A68" s="18"/>
      <c r="B68" s="18"/>
      <c r="C68" s="29"/>
      <c r="D68" s="18"/>
      <c r="E68" s="18"/>
      <c r="F68" s="18"/>
      <c r="G68" s="18"/>
      <c r="H68" s="18"/>
      <c r="K68" s="32"/>
      <c r="L68" s="18"/>
      <c r="M68" s="18"/>
      <c r="P68" s="18"/>
      <c r="Q68" s="17"/>
    </row>
    <row r="69" spans="1:23" s="16" customFormat="1">
      <c r="A69" s="18"/>
      <c r="B69" s="18"/>
      <c r="C69" s="29"/>
      <c r="D69" s="18"/>
      <c r="E69" s="18"/>
      <c r="F69" s="18"/>
      <c r="G69" s="18"/>
      <c r="H69" s="18"/>
      <c r="K69" s="32"/>
      <c r="L69" s="18"/>
      <c r="M69" s="18"/>
      <c r="P69" s="18"/>
      <c r="Q69" s="17"/>
    </row>
    <row r="70" spans="1:23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P70" s="18"/>
      <c r="Q70" s="17"/>
    </row>
    <row r="71" spans="1:23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P71" s="18"/>
      <c r="Q71" s="17"/>
    </row>
    <row r="72" spans="1:23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P72" s="18"/>
      <c r="Q72" s="17"/>
    </row>
    <row r="73" spans="1:23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P73" s="18"/>
      <c r="Q73" s="17"/>
      <c r="W73" s="17"/>
    </row>
    <row r="74" spans="1:23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P74" s="18"/>
      <c r="Q74" s="17"/>
      <c r="W74" s="17"/>
    </row>
    <row r="75" spans="1:23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P75" s="18"/>
      <c r="Q75" s="17"/>
      <c r="W75" s="17"/>
    </row>
    <row r="76" spans="1:23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P76" s="18"/>
      <c r="Q76" s="17"/>
      <c r="W76" s="17"/>
    </row>
    <row r="77" spans="1:23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P77" s="18"/>
      <c r="Q77" s="17"/>
      <c r="W77" s="17"/>
    </row>
    <row r="78" spans="1:23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P78" s="18"/>
      <c r="Q78" s="17"/>
      <c r="W78" s="17"/>
    </row>
    <row r="79" spans="1:23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P79" s="18"/>
      <c r="Q79" s="17"/>
      <c r="W79" s="17"/>
    </row>
    <row r="80" spans="1:23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P80" s="18"/>
      <c r="Q80" s="17"/>
      <c r="W80" s="17"/>
    </row>
    <row r="81" spans="1:23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P81" s="18"/>
      <c r="Q81" s="17"/>
      <c r="W81" s="17"/>
    </row>
    <row r="82" spans="1:23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P82" s="18"/>
      <c r="Q82" s="17"/>
      <c r="W82" s="17"/>
    </row>
    <row r="83" spans="1:23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P83" s="18"/>
      <c r="Q83" s="17"/>
      <c r="W83" s="17"/>
    </row>
    <row r="84" spans="1:23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P84" s="18"/>
      <c r="Q84" s="17"/>
      <c r="W84" s="17"/>
    </row>
    <row r="85" spans="1:23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P85" s="18"/>
      <c r="Q85" s="17"/>
      <c r="W85" s="17"/>
    </row>
    <row r="86" spans="1:23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P86" s="18"/>
      <c r="Q86" s="17"/>
      <c r="W86" s="17"/>
    </row>
    <row r="87" spans="1:23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P87" s="18"/>
      <c r="Q87" s="17"/>
      <c r="W87" s="17"/>
    </row>
    <row r="88" spans="1:23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P88" s="18"/>
      <c r="Q88" s="17"/>
      <c r="W88" s="17"/>
    </row>
    <row r="89" spans="1:23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P89" s="18"/>
      <c r="Q89" s="17"/>
      <c r="W89" s="17"/>
    </row>
    <row r="90" spans="1:23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P90" s="18"/>
      <c r="Q90" s="17"/>
      <c r="W90" s="17"/>
    </row>
    <row r="91" spans="1:23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P91" s="18"/>
      <c r="Q91" s="17"/>
      <c r="W91" s="17"/>
    </row>
    <row r="92" spans="1:23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P92" s="18"/>
      <c r="Q92" s="17"/>
      <c r="W92" s="17"/>
    </row>
    <row r="93" spans="1:23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P93" s="18"/>
      <c r="Q93" s="17"/>
      <c r="W93" s="17"/>
    </row>
    <row r="94" spans="1:23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P94" s="18"/>
      <c r="Q94" s="17"/>
      <c r="W94" s="17"/>
    </row>
    <row r="95" spans="1:23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P95" s="18"/>
      <c r="Q95" s="17"/>
      <c r="W95" s="17"/>
    </row>
    <row r="96" spans="1:23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P96" s="18"/>
      <c r="Q96" s="17"/>
      <c r="W96" s="17"/>
    </row>
    <row r="97" spans="1:23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P97" s="18"/>
      <c r="Q97" s="17"/>
      <c r="W97" s="17"/>
    </row>
    <row r="98" spans="1:23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P98" s="18"/>
      <c r="Q98" s="17"/>
      <c r="W98" s="17"/>
    </row>
    <row r="99" spans="1:23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P99" s="18"/>
      <c r="Q99" s="17"/>
      <c r="W99" s="17"/>
    </row>
    <row r="100" spans="1:23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P100" s="18"/>
      <c r="Q100" s="17"/>
      <c r="W100" s="17"/>
    </row>
    <row r="101" spans="1:23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P101" s="18"/>
      <c r="Q101" s="17"/>
      <c r="W101" s="17"/>
    </row>
    <row r="102" spans="1:23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P102" s="18"/>
      <c r="Q102" s="17"/>
      <c r="W102" s="17"/>
    </row>
    <row r="103" spans="1:23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P103" s="18"/>
      <c r="Q103" s="17"/>
      <c r="W103" s="17"/>
    </row>
    <row r="104" spans="1:23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P104" s="18"/>
      <c r="Q104" s="17"/>
      <c r="W104" s="17"/>
    </row>
    <row r="105" spans="1:23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P105" s="18"/>
      <c r="Q105" s="17"/>
      <c r="W105" s="17"/>
    </row>
    <row r="106" spans="1:23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P106" s="18"/>
      <c r="Q106" s="17"/>
      <c r="W106" s="17"/>
    </row>
    <row r="107" spans="1:23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P107" s="18"/>
      <c r="Q107" s="17"/>
      <c r="W107" s="17"/>
    </row>
    <row r="108" spans="1:23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P108" s="18"/>
      <c r="Q108" s="17"/>
      <c r="W108" s="17"/>
    </row>
    <row r="109" spans="1:23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P109" s="18"/>
      <c r="Q109" s="17"/>
      <c r="W109" s="17"/>
    </row>
    <row r="110" spans="1:23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P110" s="18"/>
      <c r="Q110" s="17"/>
      <c r="W110" s="17"/>
    </row>
    <row r="111" spans="1:23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P111" s="18"/>
      <c r="Q111" s="17"/>
      <c r="W111" s="17"/>
    </row>
    <row r="112" spans="1:23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P112" s="18"/>
      <c r="Q112" s="17"/>
      <c r="W112" s="17"/>
    </row>
    <row r="113" spans="1:32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P113" s="18"/>
      <c r="Q113" s="17"/>
      <c r="W113" s="17"/>
    </row>
    <row r="114" spans="1:32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P114" s="18"/>
      <c r="Q114" s="17"/>
      <c r="W114" s="17"/>
    </row>
    <row r="115" spans="1:32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P115" s="18"/>
      <c r="Q115" s="17"/>
      <c r="W115" s="17"/>
    </row>
    <row r="116" spans="1:32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P116" s="18"/>
      <c r="Q116" s="17"/>
      <c r="W116" s="17"/>
    </row>
    <row r="117" spans="1:32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P117" s="18"/>
      <c r="Q117" s="17"/>
      <c r="W117" s="17"/>
    </row>
    <row r="118" spans="1:32" s="16" customFormat="1">
      <c r="A118" s="18"/>
      <c r="B118" s="18"/>
      <c r="C118" s="29"/>
      <c r="D118" s="18"/>
      <c r="E118" s="18"/>
      <c r="F118" s="18"/>
      <c r="G118" s="18"/>
      <c r="H118" s="18"/>
      <c r="K118" s="32"/>
      <c r="L118" s="18"/>
      <c r="M118" s="18"/>
      <c r="P118" s="18"/>
      <c r="Q118" s="17"/>
      <c r="W118" s="17"/>
    </row>
    <row r="119" spans="1:32" s="16" customFormat="1">
      <c r="A119" s="18"/>
      <c r="B119" s="18"/>
      <c r="C119" s="29"/>
      <c r="D119" s="18"/>
      <c r="E119" s="18"/>
      <c r="F119" s="18"/>
      <c r="G119" s="18"/>
      <c r="H119" s="18"/>
      <c r="K119" s="32"/>
      <c r="L119" s="18"/>
      <c r="M119" s="18"/>
      <c r="P119" s="18"/>
      <c r="Q119" s="17"/>
      <c r="W119" s="17"/>
    </row>
    <row r="120" spans="1:32" s="16" customFormat="1">
      <c r="A120" s="18"/>
      <c r="B120" s="18"/>
      <c r="C120" s="29"/>
      <c r="D120" s="18"/>
      <c r="E120" s="18"/>
      <c r="F120" s="18"/>
      <c r="G120" s="18"/>
      <c r="H120" s="18"/>
      <c r="K120" s="32"/>
      <c r="L120" s="18"/>
      <c r="M120" s="18"/>
      <c r="P120" s="18"/>
      <c r="Q120" s="17"/>
      <c r="W120" s="17"/>
    </row>
    <row r="121" spans="1:32" s="16" customFormat="1">
      <c r="A121" s="18"/>
      <c r="B121" s="18"/>
      <c r="C121" s="29"/>
      <c r="D121" s="18"/>
      <c r="E121" s="18"/>
      <c r="F121" s="18"/>
      <c r="G121" s="18"/>
      <c r="H121" s="18"/>
      <c r="K121" s="32"/>
      <c r="L121" s="18"/>
      <c r="M121" s="18"/>
      <c r="P121" s="18"/>
      <c r="Q121" s="17"/>
      <c r="W121" s="17"/>
    </row>
    <row r="122" spans="1:32" s="16" customFormat="1">
      <c r="A122" s="18"/>
      <c r="B122" s="18"/>
      <c r="C122" s="29"/>
      <c r="D122" s="18"/>
      <c r="E122" s="18"/>
      <c r="F122" s="18"/>
      <c r="G122" s="18"/>
      <c r="H122" s="18"/>
      <c r="K122" s="32"/>
      <c r="L122" s="18"/>
      <c r="M122" s="18"/>
      <c r="P122" s="18"/>
      <c r="Q122" s="17"/>
      <c r="W122" s="17"/>
    </row>
    <row r="123" spans="1:32" s="16" customFormat="1">
      <c r="A123" s="18"/>
      <c r="B123" s="18"/>
      <c r="C123" s="29"/>
      <c r="D123" s="18"/>
      <c r="E123" s="18"/>
      <c r="F123" s="18"/>
      <c r="G123" s="18"/>
      <c r="H123" s="18"/>
      <c r="K123" s="32"/>
      <c r="L123" s="18"/>
      <c r="M123" s="18"/>
      <c r="P123" s="18"/>
      <c r="Q123" s="17"/>
      <c r="W123" s="17"/>
    </row>
    <row r="124" spans="1:32" s="16" customFormat="1">
      <c r="A124" s="18"/>
      <c r="B124" s="18"/>
      <c r="C124" s="29"/>
      <c r="D124" s="18"/>
      <c r="E124" s="18"/>
      <c r="F124" s="18"/>
      <c r="G124" s="18"/>
      <c r="H124" s="18"/>
      <c r="K124" s="32"/>
      <c r="L124" s="18"/>
      <c r="M124" s="18"/>
      <c r="P124" s="18"/>
      <c r="Q124" s="17"/>
      <c r="W124" s="17"/>
    </row>
    <row r="125" spans="1:32" s="16" customFormat="1">
      <c r="A125" s="18"/>
      <c r="B125" s="18"/>
      <c r="C125" s="29"/>
      <c r="D125" s="18"/>
      <c r="E125" s="18"/>
      <c r="F125" s="18"/>
      <c r="G125" s="18"/>
      <c r="H125" s="18"/>
      <c r="K125" s="32"/>
      <c r="L125" s="18"/>
      <c r="M125" s="18"/>
      <c r="P125" s="18"/>
      <c r="Q125" s="17"/>
      <c r="W125" s="17"/>
    </row>
    <row r="126" spans="1:32" s="16" customFormat="1">
      <c r="A126" s="18"/>
      <c r="B126" s="18"/>
      <c r="C126" s="29"/>
      <c r="D126" s="18"/>
      <c r="E126" s="18"/>
      <c r="F126" s="18"/>
      <c r="G126" s="18"/>
      <c r="H126" s="18"/>
      <c r="K126" s="32"/>
      <c r="L126" s="18"/>
      <c r="M126" s="18"/>
      <c r="P126" s="18"/>
      <c r="Q126" s="17"/>
      <c r="W126" s="17"/>
    </row>
    <row r="127" spans="1:32">
      <c r="Y127" s="16"/>
      <c r="Z127" s="16"/>
      <c r="AA127" s="16"/>
      <c r="AB127" s="16"/>
      <c r="AC127" s="16"/>
      <c r="AD127" s="16"/>
      <c r="AE127" s="16"/>
      <c r="AF127" s="16"/>
    </row>
    <row r="128" spans="1:32">
      <c r="Y128" s="16"/>
      <c r="Z128" s="16"/>
      <c r="AA128" s="16"/>
      <c r="AB128" s="16"/>
      <c r="AC128" s="16"/>
      <c r="AD128" s="16"/>
      <c r="AE128" s="16"/>
      <c r="AF128" s="16"/>
    </row>
    <row r="129" spans="25:32">
      <c r="Y129" s="16"/>
      <c r="Z129" s="16"/>
      <c r="AA129" s="16"/>
      <c r="AB129" s="16"/>
      <c r="AC129" s="16"/>
      <c r="AD129" s="16"/>
      <c r="AE129" s="16"/>
      <c r="AF129" s="16"/>
    </row>
  </sheetData>
  <sortState xmlns:xlrd2="http://schemas.microsoft.com/office/spreadsheetml/2017/richdata2" ref="D3:S59">
    <sortCondition ref="P3:P59"/>
    <sortCondition ref="J3:J59"/>
    <sortCondition ref="E3:E59"/>
  </sortState>
  <mergeCells count="1">
    <mergeCell ref="Z2:AA2"/>
  </mergeCells>
  <phoneticPr fontId="60"/>
  <dataValidations count="1">
    <dataValidation type="list" allowBlank="1" showInputMessage="1" showErrorMessage="1" sqref="C3:C62" xr:uid="{93EFC3E0-290A-497D-8262-756DAD49C2D2}">
      <formula1>"会員,NEW-1,NEW-2,GUEST"</formula1>
    </dataValidation>
  </dataValidations>
  <printOptions gridLines="1"/>
  <pageMargins left="0.25" right="0.25" top="0.75" bottom="0.75" header="0.3" footer="0.3"/>
  <pageSetup scale="4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8ECB-55DA-4804-BEB7-B8DBC2ECA6F7}">
  <sheetPr>
    <pageSetUpPr fitToPage="1"/>
  </sheetPr>
  <dimension ref="A1:AF118"/>
  <sheetViews>
    <sheetView view="pageBreakPreview" zoomScale="80" zoomScaleNormal="70" zoomScaleSheetLayoutView="80" workbookViewId="0">
      <pane xSplit="7" ySplit="2" topLeftCell="O3" activePane="bottomRight" state="frozen"/>
      <selection pane="topRight" activeCell="F1" sqref="F1"/>
      <selection pane="bottomLeft" activeCell="A4" sqref="A4"/>
      <selection pane="bottomRight" activeCell="C19" sqref="C19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7.625" style="16" customWidth="1"/>
    <col min="11" max="11" width="7.625" style="32" customWidth="1"/>
    <col min="12" max="13" width="7.625" style="18" customWidth="1"/>
    <col min="14" max="14" width="8.125" style="16" customWidth="1"/>
    <col min="15" max="15" width="5.625" style="16" customWidth="1"/>
    <col min="16" max="16" width="5.375" style="18" bestFit="1" customWidth="1"/>
    <col min="17" max="17" width="10" style="18" customWidth="1"/>
    <col min="18" max="20" width="10" style="16" customWidth="1"/>
    <col min="21" max="21" width="9.125" style="16"/>
    <col min="22" max="22" width="6.125" style="16" customWidth="1"/>
    <col min="23" max="23" width="33.5" style="17" customWidth="1"/>
    <col min="24" max="24" width="10.5" style="16" customWidth="1"/>
    <col min="25" max="25" width="62.5" style="18" customWidth="1"/>
    <col min="26" max="27" width="24.875" style="18" customWidth="1"/>
    <col min="28" max="16384" width="9.125" style="18"/>
  </cols>
  <sheetData>
    <row r="1" spans="1:32" ht="18.75" thickBot="1">
      <c r="A1" s="50" t="s">
        <v>663</v>
      </c>
      <c r="B1" s="50"/>
      <c r="C1" s="30"/>
      <c r="D1" s="21"/>
      <c r="E1" s="21"/>
      <c r="F1" s="21"/>
      <c r="G1" s="21"/>
    </row>
    <row r="2" spans="1:32" ht="32.25" customHeight="1" thickBo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370</v>
      </c>
      <c r="P2" s="22" t="s">
        <v>38</v>
      </c>
      <c r="Q2" s="15" t="s">
        <v>162</v>
      </c>
      <c r="R2" s="15" t="s">
        <v>99</v>
      </c>
      <c r="S2" s="15" t="s">
        <v>100</v>
      </c>
      <c r="T2" s="44" t="s">
        <v>155</v>
      </c>
      <c r="U2" s="64" t="s">
        <v>332</v>
      </c>
      <c r="V2" s="64"/>
      <c r="W2" s="105" t="s">
        <v>423</v>
      </c>
      <c r="X2" s="106" t="s">
        <v>424</v>
      </c>
      <c r="Y2" s="106" t="s">
        <v>542</v>
      </c>
      <c r="Z2" s="336" t="s">
        <v>543</v>
      </c>
      <c r="AA2" s="337"/>
      <c r="AB2" s="106" t="s">
        <v>544</v>
      </c>
      <c r="AC2" s="106" t="s">
        <v>545</v>
      </c>
      <c r="AD2" s="106" t="s">
        <v>546</v>
      </c>
      <c r="AE2" s="106" t="s">
        <v>370</v>
      </c>
      <c r="AF2" s="107" t="s">
        <v>547</v>
      </c>
    </row>
    <row r="3" spans="1:32" ht="21" customHeight="1" thickTop="1">
      <c r="A3" s="20">
        <v>1</v>
      </c>
      <c r="B3" s="20">
        <v>21</v>
      </c>
      <c r="C3" s="28" t="s">
        <v>97</v>
      </c>
      <c r="D3" s="65" t="s">
        <v>257</v>
      </c>
      <c r="E3" s="77"/>
      <c r="F3" s="72" t="s">
        <v>52</v>
      </c>
      <c r="G3" s="72" t="s">
        <v>76</v>
      </c>
      <c r="H3" s="78" t="s">
        <v>270</v>
      </c>
      <c r="I3" s="67" t="s">
        <v>230</v>
      </c>
      <c r="J3" s="82">
        <v>20</v>
      </c>
      <c r="K3" s="67">
        <v>22</v>
      </c>
      <c r="L3" s="69">
        <v>42</v>
      </c>
      <c r="M3" s="69">
        <v>43</v>
      </c>
      <c r="N3" s="69">
        <f t="shared" ref="N3:N49" si="0">SUM(L3:M3)</f>
        <v>85</v>
      </c>
      <c r="O3" s="69">
        <f t="shared" ref="O3:O49" si="1">J3</f>
        <v>20</v>
      </c>
      <c r="P3" s="91">
        <f t="shared" ref="P3:P49" si="2">N3-O3</f>
        <v>65</v>
      </c>
      <c r="Q3" s="71">
        <v>3</v>
      </c>
      <c r="R3" s="69">
        <v>3</v>
      </c>
      <c r="S3" s="69"/>
      <c r="T3" s="16">
        <f>K3+B3</f>
        <v>43</v>
      </c>
      <c r="U3" s="104">
        <f>(J3-(72-P3)/2)*0.8</f>
        <v>13.200000000000001</v>
      </c>
      <c r="V3" s="63"/>
      <c r="W3" s="108" t="s">
        <v>548</v>
      </c>
      <c r="X3" s="109">
        <v>50</v>
      </c>
      <c r="Y3" s="110" t="s">
        <v>289</v>
      </c>
      <c r="Z3" s="139" t="str">
        <f t="shared" ref="Z3:AA8" si="3">F3</f>
        <v>Tachibana</v>
      </c>
      <c r="AA3" s="139" t="str">
        <f t="shared" si="3"/>
        <v>Toshiya</v>
      </c>
      <c r="AB3" s="130">
        <f t="shared" ref="AB3:AD7" si="4">L3</f>
        <v>42</v>
      </c>
      <c r="AC3" s="131">
        <f t="shared" si="4"/>
        <v>43</v>
      </c>
      <c r="AD3" s="131">
        <f t="shared" si="4"/>
        <v>85</v>
      </c>
      <c r="AE3" s="131">
        <f>J3</f>
        <v>20</v>
      </c>
      <c r="AF3" s="132">
        <f>P3</f>
        <v>65</v>
      </c>
    </row>
    <row r="4" spans="1:32" ht="21" customHeight="1">
      <c r="A4" s="20">
        <v>2</v>
      </c>
      <c r="B4" s="20">
        <v>18</v>
      </c>
      <c r="C4" s="28" t="s">
        <v>97</v>
      </c>
      <c r="D4" s="69" t="s">
        <v>260</v>
      </c>
      <c r="E4" s="77"/>
      <c r="F4" s="89" t="s">
        <v>112</v>
      </c>
      <c r="G4" s="89" t="s">
        <v>113</v>
      </c>
      <c r="H4" s="89" t="s">
        <v>3</v>
      </c>
      <c r="I4" s="67" t="s">
        <v>244</v>
      </c>
      <c r="J4" s="140">
        <v>26</v>
      </c>
      <c r="K4" s="67">
        <v>36</v>
      </c>
      <c r="L4" s="69">
        <v>45</v>
      </c>
      <c r="M4" s="69">
        <v>46</v>
      </c>
      <c r="N4" s="69">
        <f t="shared" si="0"/>
        <v>91</v>
      </c>
      <c r="O4" s="69">
        <f t="shared" si="1"/>
        <v>26</v>
      </c>
      <c r="P4" s="91">
        <f t="shared" si="2"/>
        <v>65</v>
      </c>
      <c r="Q4" s="71"/>
      <c r="R4" s="69"/>
      <c r="S4" s="69"/>
      <c r="T4" s="16">
        <f t="shared" ref="T4:T49" si="5">K4+B4</f>
        <v>54</v>
      </c>
      <c r="U4" s="104">
        <f>(J4-(72-P4)/2)*0.9</f>
        <v>20.25</v>
      </c>
      <c r="V4" s="63"/>
      <c r="W4" s="111" t="s">
        <v>425</v>
      </c>
      <c r="X4" s="112"/>
      <c r="Y4" s="113" t="s">
        <v>149</v>
      </c>
      <c r="Z4" s="126" t="str">
        <f t="shared" si="3"/>
        <v>Akutagawa</v>
      </c>
      <c r="AA4" s="126" t="str">
        <f t="shared" si="3"/>
        <v>Hiroshi</v>
      </c>
      <c r="AB4" s="130">
        <f t="shared" si="4"/>
        <v>45</v>
      </c>
      <c r="AC4" s="131">
        <f t="shared" si="4"/>
        <v>46</v>
      </c>
      <c r="AD4" s="131">
        <f t="shared" si="4"/>
        <v>91</v>
      </c>
      <c r="AE4" s="131">
        <f t="shared" ref="AE4:AE7" si="6">J4</f>
        <v>26</v>
      </c>
      <c r="AF4" s="132">
        <f t="shared" ref="AF4:AF7" si="7">P4</f>
        <v>65</v>
      </c>
    </row>
    <row r="5" spans="1:32" ht="21" customHeight="1">
      <c r="A5" s="20">
        <v>3</v>
      </c>
      <c r="B5" s="20">
        <v>15</v>
      </c>
      <c r="C5" s="28" t="s">
        <v>97</v>
      </c>
      <c r="D5" s="77" t="s">
        <v>256</v>
      </c>
      <c r="E5" s="77"/>
      <c r="F5" s="66" t="s">
        <v>418</v>
      </c>
      <c r="G5" s="66" t="s">
        <v>227</v>
      </c>
      <c r="H5" s="89" t="s">
        <v>3</v>
      </c>
      <c r="I5" s="67" t="s">
        <v>230</v>
      </c>
      <c r="J5" s="140">
        <v>20</v>
      </c>
      <c r="K5" s="67">
        <v>8</v>
      </c>
      <c r="L5" s="69">
        <v>44</v>
      </c>
      <c r="M5" s="69">
        <v>42</v>
      </c>
      <c r="N5" s="69">
        <f t="shared" si="0"/>
        <v>86</v>
      </c>
      <c r="O5" s="69">
        <f t="shared" si="1"/>
        <v>20</v>
      </c>
      <c r="P5" s="91">
        <f t="shared" si="2"/>
        <v>66</v>
      </c>
      <c r="Q5" s="71">
        <v>10</v>
      </c>
      <c r="R5" s="69"/>
      <c r="S5" s="69"/>
      <c r="T5" s="16">
        <f t="shared" si="5"/>
        <v>23</v>
      </c>
      <c r="U5" s="104">
        <f>(J5-(72-P5)/2)*0.95</f>
        <v>16.149999999999999</v>
      </c>
      <c r="V5" s="63"/>
      <c r="W5" s="111" t="s">
        <v>426</v>
      </c>
      <c r="X5" s="112"/>
      <c r="Y5" s="113" t="s">
        <v>549</v>
      </c>
      <c r="Z5" s="126" t="str">
        <f t="shared" si="3"/>
        <v>Yuzawa</v>
      </c>
      <c r="AA5" s="126" t="str">
        <f t="shared" si="3"/>
        <v>Toru</v>
      </c>
      <c r="AB5" s="130">
        <f t="shared" si="4"/>
        <v>44</v>
      </c>
      <c r="AC5" s="131">
        <f t="shared" si="4"/>
        <v>42</v>
      </c>
      <c r="AD5" s="131">
        <f t="shared" si="4"/>
        <v>86</v>
      </c>
      <c r="AE5" s="131">
        <f t="shared" si="6"/>
        <v>20</v>
      </c>
      <c r="AF5" s="132">
        <f t="shared" si="7"/>
        <v>66</v>
      </c>
    </row>
    <row r="6" spans="1:32" ht="21" customHeight="1">
      <c r="A6" s="20">
        <v>4</v>
      </c>
      <c r="B6" s="20">
        <v>12</v>
      </c>
      <c r="C6" s="28" t="s">
        <v>97</v>
      </c>
      <c r="D6" s="65" t="s">
        <v>265</v>
      </c>
      <c r="E6" s="77"/>
      <c r="F6" s="143" t="s">
        <v>179</v>
      </c>
      <c r="G6" s="145" t="s">
        <v>180</v>
      </c>
      <c r="H6" s="92" t="s">
        <v>3</v>
      </c>
      <c r="I6" s="67" t="s">
        <v>230</v>
      </c>
      <c r="J6" s="67">
        <v>10</v>
      </c>
      <c r="K6" s="67">
        <v>38</v>
      </c>
      <c r="L6" s="69">
        <v>40</v>
      </c>
      <c r="M6" s="69">
        <v>38</v>
      </c>
      <c r="N6" s="69">
        <f t="shared" si="0"/>
        <v>78</v>
      </c>
      <c r="O6" s="69">
        <f t="shared" si="1"/>
        <v>10</v>
      </c>
      <c r="P6" s="91">
        <f t="shared" si="2"/>
        <v>68</v>
      </c>
      <c r="Q6" s="71" t="s">
        <v>683</v>
      </c>
      <c r="R6" s="69"/>
      <c r="S6" s="69">
        <v>8</v>
      </c>
      <c r="T6" s="16">
        <f t="shared" si="5"/>
        <v>50</v>
      </c>
      <c r="W6" s="111" t="s">
        <v>427</v>
      </c>
      <c r="X6" s="112"/>
      <c r="Y6" s="113" t="s">
        <v>550</v>
      </c>
      <c r="Z6" s="126" t="str">
        <f t="shared" si="3"/>
        <v>Nakane</v>
      </c>
      <c r="AA6" s="126" t="str">
        <f t="shared" si="3"/>
        <v>Yusuke</v>
      </c>
      <c r="AB6" s="130">
        <f t="shared" si="4"/>
        <v>40</v>
      </c>
      <c r="AC6" s="131">
        <f t="shared" si="4"/>
        <v>38</v>
      </c>
      <c r="AD6" s="131">
        <f t="shared" si="4"/>
        <v>78</v>
      </c>
      <c r="AE6" s="131">
        <f t="shared" si="6"/>
        <v>10</v>
      </c>
      <c r="AF6" s="132">
        <f t="shared" si="7"/>
        <v>68</v>
      </c>
    </row>
    <row r="7" spans="1:32" ht="21" customHeight="1" thickBot="1">
      <c r="A7" s="20">
        <v>5</v>
      </c>
      <c r="B7" s="20">
        <v>11</v>
      </c>
      <c r="C7" s="28" t="s">
        <v>97</v>
      </c>
      <c r="D7" s="69" t="s">
        <v>261</v>
      </c>
      <c r="E7" s="65"/>
      <c r="F7" s="145" t="s">
        <v>6</v>
      </c>
      <c r="G7" s="145" t="s">
        <v>7</v>
      </c>
      <c r="H7" s="92" t="s">
        <v>246</v>
      </c>
      <c r="I7" s="67" t="s">
        <v>230</v>
      </c>
      <c r="J7" s="140">
        <v>29</v>
      </c>
      <c r="K7" s="67">
        <v>16</v>
      </c>
      <c r="L7" s="69">
        <v>46</v>
      </c>
      <c r="M7" s="69">
        <v>53</v>
      </c>
      <c r="N7" s="69">
        <f t="shared" si="0"/>
        <v>99</v>
      </c>
      <c r="O7" s="69">
        <f t="shared" si="1"/>
        <v>29</v>
      </c>
      <c r="P7" s="91">
        <f t="shared" si="2"/>
        <v>70</v>
      </c>
      <c r="Q7" s="71"/>
      <c r="R7" s="69"/>
      <c r="S7" s="69"/>
      <c r="T7" s="16">
        <f t="shared" si="5"/>
        <v>27</v>
      </c>
      <c r="W7" s="111" t="s">
        <v>428</v>
      </c>
      <c r="X7" s="112"/>
      <c r="Y7" s="113" t="s">
        <v>551</v>
      </c>
      <c r="Z7" s="126" t="str">
        <f t="shared" si="3"/>
        <v>Ichikawa</v>
      </c>
      <c r="AA7" s="126" t="str">
        <f t="shared" si="3"/>
        <v>Yoji</v>
      </c>
      <c r="AB7" s="133">
        <f t="shared" si="4"/>
        <v>46</v>
      </c>
      <c r="AC7" s="133">
        <f t="shared" si="4"/>
        <v>53</v>
      </c>
      <c r="AD7" s="133">
        <f t="shared" si="4"/>
        <v>99</v>
      </c>
      <c r="AE7" s="131">
        <f t="shared" si="6"/>
        <v>29</v>
      </c>
      <c r="AF7" s="134">
        <f t="shared" si="7"/>
        <v>70</v>
      </c>
    </row>
    <row r="8" spans="1:32" ht="21" customHeight="1">
      <c r="A8" s="20">
        <v>6</v>
      </c>
      <c r="B8" s="20">
        <v>10</v>
      </c>
      <c r="C8" s="28" t="s">
        <v>97</v>
      </c>
      <c r="D8" s="77" t="s">
        <v>258</v>
      </c>
      <c r="E8" s="77"/>
      <c r="F8" s="89" t="s">
        <v>267</v>
      </c>
      <c r="G8" s="89" t="s">
        <v>268</v>
      </c>
      <c r="H8" s="89" t="s">
        <v>269</v>
      </c>
      <c r="I8" s="67" t="s">
        <v>230</v>
      </c>
      <c r="J8" s="140">
        <v>15</v>
      </c>
      <c r="K8" s="67">
        <v>16</v>
      </c>
      <c r="L8" s="69">
        <v>41</v>
      </c>
      <c r="M8" s="69">
        <v>45</v>
      </c>
      <c r="N8" s="69">
        <f t="shared" si="0"/>
        <v>86</v>
      </c>
      <c r="O8" s="69">
        <f t="shared" si="1"/>
        <v>15</v>
      </c>
      <c r="P8" s="91">
        <f t="shared" si="2"/>
        <v>71</v>
      </c>
      <c r="Q8" s="71">
        <v>4</v>
      </c>
      <c r="R8" s="69"/>
      <c r="S8" s="69"/>
      <c r="T8" s="16">
        <f t="shared" si="5"/>
        <v>26</v>
      </c>
      <c r="W8" s="111" t="s">
        <v>429</v>
      </c>
      <c r="X8" s="116"/>
      <c r="Y8" s="113" t="s">
        <v>552</v>
      </c>
      <c r="Z8" s="126" t="str">
        <f t="shared" si="3"/>
        <v>Kamei</v>
      </c>
      <c r="AA8" s="127" t="str">
        <f t="shared" si="3"/>
        <v>Yoshio</v>
      </c>
      <c r="AB8" s="148"/>
      <c r="AC8" s="149"/>
      <c r="AD8" s="150"/>
      <c r="AE8" s="150"/>
      <c r="AF8" s="150"/>
    </row>
    <row r="9" spans="1:32" ht="21" customHeight="1">
      <c r="A9" s="20">
        <v>7</v>
      </c>
      <c r="B9" s="20">
        <v>9</v>
      </c>
      <c r="C9" s="28" t="s">
        <v>97</v>
      </c>
      <c r="D9" s="69" t="s">
        <v>263</v>
      </c>
      <c r="E9" s="77"/>
      <c r="F9" s="89" t="s">
        <v>134</v>
      </c>
      <c r="G9" s="89" t="s">
        <v>242</v>
      </c>
      <c r="H9" s="92" t="s">
        <v>68</v>
      </c>
      <c r="I9" s="67" t="s">
        <v>230</v>
      </c>
      <c r="J9" s="67">
        <v>27</v>
      </c>
      <c r="K9" s="67">
        <v>7</v>
      </c>
      <c r="L9" s="69">
        <v>48</v>
      </c>
      <c r="M9" s="69">
        <v>50</v>
      </c>
      <c r="N9" s="69">
        <f t="shared" si="0"/>
        <v>98</v>
      </c>
      <c r="O9" s="69">
        <f t="shared" si="1"/>
        <v>27</v>
      </c>
      <c r="P9" s="91">
        <f t="shared" si="2"/>
        <v>71</v>
      </c>
      <c r="Q9" s="71"/>
      <c r="R9" s="69"/>
      <c r="S9" s="69"/>
      <c r="T9" s="16">
        <f t="shared" si="5"/>
        <v>16</v>
      </c>
      <c r="W9" s="111" t="s">
        <v>430</v>
      </c>
      <c r="X9" s="116"/>
      <c r="Y9" s="113" t="s">
        <v>553</v>
      </c>
      <c r="Z9" s="126" t="str">
        <f t="shared" ref="Z9:AA14" si="8">F9</f>
        <v>Hijima</v>
      </c>
      <c r="AA9" s="127" t="str">
        <f t="shared" si="8"/>
        <v>Toby</v>
      </c>
      <c r="AB9" s="128"/>
      <c r="AC9" s="33"/>
      <c r="AD9" s="33"/>
      <c r="AE9" s="33"/>
      <c r="AF9" s="33"/>
    </row>
    <row r="10" spans="1:32" ht="21" customHeight="1">
      <c r="A10" s="20">
        <v>8</v>
      </c>
      <c r="B10" s="20">
        <v>8</v>
      </c>
      <c r="C10" s="28" t="s">
        <v>97</v>
      </c>
      <c r="D10" s="77" t="s">
        <v>253</v>
      </c>
      <c r="E10" s="65"/>
      <c r="F10" s="66" t="s">
        <v>275</v>
      </c>
      <c r="G10" s="66" t="s">
        <v>53</v>
      </c>
      <c r="H10" s="66" t="s">
        <v>3</v>
      </c>
      <c r="I10" s="67" t="s">
        <v>243</v>
      </c>
      <c r="J10" s="146">
        <v>29</v>
      </c>
      <c r="K10" s="67">
        <v>5</v>
      </c>
      <c r="L10" s="69">
        <v>51</v>
      </c>
      <c r="M10" s="69">
        <v>49</v>
      </c>
      <c r="N10" s="69">
        <f t="shared" si="0"/>
        <v>100</v>
      </c>
      <c r="O10" s="69">
        <f t="shared" si="1"/>
        <v>29</v>
      </c>
      <c r="P10" s="91">
        <f t="shared" si="2"/>
        <v>71</v>
      </c>
      <c r="Q10" s="71"/>
      <c r="R10" s="69"/>
      <c r="S10" s="69"/>
      <c r="T10" s="16">
        <f t="shared" si="5"/>
        <v>13</v>
      </c>
      <c r="W10" s="111" t="s">
        <v>431</v>
      </c>
      <c r="X10" s="116"/>
      <c r="Y10" s="113" t="s">
        <v>554</v>
      </c>
      <c r="Z10" s="126" t="str">
        <f t="shared" si="8"/>
        <v xml:space="preserve">Kikuchi </v>
      </c>
      <c r="AA10" s="127" t="str">
        <f t="shared" si="8"/>
        <v>Yoshie</v>
      </c>
      <c r="AB10" s="128"/>
      <c r="AC10" s="33"/>
      <c r="AD10" s="33"/>
      <c r="AE10" s="33"/>
      <c r="AF10" s="33"/>
    </row>
    <row r="11" spans="1:32" ht="21" customHeight="1">
      <c r="A11" s="20">
        <v>9</v>
      </c>
      <c r="B11" s="20">
        <v>7</v>
      </c>
      <c r="C11" s="28" t="s">
        <v>97</v>
      </c>
      <c r="D11" s="77" t="s">
        <v>250</v>
      </c>
      <c r="E11" s="77"/>
      <c r="F11" s="66" t="s">
        <v>117</v>
      </c>
      <c r="G11" s="66" t="s">
        <v>118</v>
      </c>
      <c r="H11" s="92" t="s">
        <v>3</v>
      </c>
      <c r="I11" s="67" t="s">
        <v>230</v>
      </c>
      <c r="J11" s="67">
        <v>15</v>
      </c>
      <c r="K11" s="67">
        <v>15</v>
      </c>
      <c r="L11" s="69">
        <v>43</v>
      </c>
      <c r="M11" s="69">
        <v>44</v>
      </c>
      <c r="N11" s="69">
        <f t="shared" si="0"/>
        <v>87</v>
      </c>
      <c r="O11" s="69">
        <f t="shared" si="1"/>
        <v>15</v>
      </c>
      <c r="P11" s="91">
        <f t="shared" si="2"/>
        <v>72</v>
      </c>
      <c r="Q11" s="71"/>
      <c r="R11" s="69"/>
      <c r="S11" s="69"/>
      <c r="T11" s="16">
        <f t="shared" si="5"/>
        <v>22</v>
      </c>
      <c r="W11" s="111" t="s">
        <v>432</v>
      </c>
      <c r="X11" s="116"/>
      <c r="Y11" s="113" t="s">
        <v>555</v>
      </c>
      <c r="Z11" s="126" t="str">
        <f t="shared" si="8"/>
        <v>Yamada</v>
      </c>
      <c r="AA11" s="127" t="str">
        <f t="shared" si="8"/>
        <v>Masami</v>
      </c>
      <c r="AB11" s="128"/>
      <c r="AC11" s="33"/>
      <c r="AD11" s="33"/>
      <c r="AE11" s="33"/>
      <c r="AF11" s="33"/>
    </row>
    <row r="12" spans="1:32" ht="21" customHeight="1">
      <c r="A12" s="20">
        <v>10</v>
      </c>
      <c r="B12" s="20">
        <v>6</v>
      </c>
      <c r="C12" s="28" t="s">
        <v>97</v>
      </c>
      <c r="D12" s="65" t="s">
        <v>265</v>
      </c>
      <c r="E12" s="77"/>
      <c r="F12" s="66" t="s">
        <v>223</v>
      </c>
      <c r="G12" s="66" t="s">
        <v>224</v>
      </c>
      <c r="H12" s="92" t="s">
        <v>387</v>
      </c>
      <c r="I12" s="67" t="s">
        <v>230</v>
      </c>
      <c r="J12" s="140">
        <v>21</v>
      </c>
      <c r="K12" s="67">
        <v>5</v>
      </c>
      <c r="L12" s="69">
        <v>46</v>
      </c>
      <c r="M12" s="69">
        <v>47</v>
      </c>
      <c r="N12" s="69">
        <f t="shared" si="0"/>
        <v>93</v>
      </c>
      <c r="O12" s="69">
        <f t="shared" si="1"/>
        <v>21</v>
      </c>
      <c r="P12" s="91">
        <f t="shared" si="2"/>
        <v>72</v>
      </c>
      <c r="Q12" s="71" t="s">
        <v>684</v>
      </c>
      <c r="R12" s="69"/>
      <c r="S12" s="69"/>
      <c r="T12" s="16">
        <f t="shared" si="5"/>
        <v>11</v>
      </c>
      <c r="W12" s="111" t="s">
        <v>433</v>
      </c>
      <c r="X12" s="116"/>
      <c r="Y12" s="113" t="s">
        <v>555</v>
      </c>
      <c r="Z12" s="126" t="str">
        <f t="shared" si="8"/>
        <v>Kokubo</v>
      </c>
      <c r="AA12" s="127" t="str">
        <f t="shared" si="8"/>
        <v>Takahiro</v>
      </c>
      <c r="AB12" s="128"/>
      <c r="AC12" s="33"/>
      <c r="AD12" s="33"/>
      <c r="AE12" s="33"/>
      <c r="AF12" s="33"/>
    </row>
    <row r="13" spans="1:32" ht="21" customHeight="1">
      <c r="A13" s="20">
        <v>11</v>
      </c>
      <c r="B13" s="20">
        <v>5</v>
      </c>
      <c r="C13" s="28" t="s">
        <v>97</v>
      </c>
      <c r="D13" s="65" t="s">
        <v>259</v>
      </c>
      <c r="E13" s="65"/>
      <c r="F13" s="66" t="s">
        <v>231</v>
      </c>
      <c r="G13" s="66" t="s">
        <v>232</v>
      </c>
      <c r="H13" s="84" t="s">
        <v>233</v>
      </c>
      <c r="I13" s="67" t="s">
        <v>230</v>
      </c>
      <c r="J13" s="67">
        <v>20</v>
      </c>
      <c r="K13" s="67">
        <v>36</v>
      </c>
      <c r="L13" s="69">
        <v>47</v>
      </c>
      <c r="M13" s="69">
        <v>46</v>
      </c>
      <c r="N13" s="69">
        <f t="shared" si="0"/>
        <v>93</v>
      </c>
      <c r="O13" s="69">
        <f t="shared" si="1"/>
        <v>20</v>
      </c>
      <c r="P13" s="91">
        <f t="shared" si="2"/>
        <v>73</v>
      </c>
      <c r="Q13" s="92"/>
      <c r="R13" s="69"/>
      <c r="S13" s="69"/>
      <c r="T13" s="16">
        <f t="shared" si="5"/>
        <v>41</v>
      </c>
      <c r="W13" s="111" t="s">
        <v>556</v>
      </c>
      <c r="X13" s="116"/>
      <c r="Y13" s="113" t="s">
        <v>557</v>
      </c>
      <c r="Z13" s="126" t="str">
        <f t="shared" si="8"/>
        <v>Shinozuka</v>
      </c>
      <c r="AA13" s="127" t="str">
        <f t="shared" si="8"/>
        <v>Kevin</v>
      </c>
      <c r="AB13" s="128"/>
      <c r="AC13" s="33"/>
      <c r="AD13" s="33"/>
      <c r="AE13" s="33"/>
      <c r="AF13" s="33"/>
    </row>
    <row r="14" spans="1:32" ht="21" customHeight="1">
      <c r="A14" s="20">
        <v>12</v>
      </c>
      <c r="B14" s="20">
        <v>4</v>
      </c>
      <c r="C14" s="28" t="s">
        <v>97</v>
      </c>
      <c r="D14" s="65" t="s">
        <v>251</v>
      </c>
      <c r="E14" s="69"/>
      <c r="F14" s="66" t="s">
        <v>13</v>
      </c>
      <c r="G14" s="66" t="s">
        <v>14</v>
      </c>
      <c r="H14" s="66" t="s">
        <v>3</v>
      </c>
      <c r="I14" s="67" t="s">
        <v>243</v>
      </c>
      <c r="J14" s="67">
        <v>29</v>
      </c>
      <c r="K14" s="67">
        <v>5</v>
      </c>
      <c r="L14" s="69">
        <v>57</v>
      </c>
      <c r="M14" s="69">
        <v>45</v>
      </c>
      <c r="N14" s="69">
        <f t="shared" si="0"/>
        <v>102</v>
      </c>
      <c r="O14" s="69">
        <f t="shared" si="1"/>
        <v>29</v>
      </c>
      <c r="P14" s="91">
        <f t="shared" si="2"/>
        <v>73</v>
      </c>
      <c r="Q14" s="71"/>
      <c r="R14" s="69"/>
      <c r="S14" s="69"/>
      <c r="T14" s="16">
        <f t="shared" si="5"/>
        <v>9</v>
      </c>
      <c r="W14" s="111" t="s">
        <v>434</v>
      </c>
      <c r="X14" s="116"/>
      <c r="Y14" s="136" t="s">
        <v>558</v>
      </c>
      <c r="Z14" s="126" t="str">
        <f t="shared" si="8"/>
        <v>Pochubay</v>
      </c>
      <c r="AA14" s="127" t="str">
        <f t="shared" si="8"/>
        <v>Eri</v>
      </c>
      <c r="AB14" s="128"/>
      <c r="AC14" s="33"/>
      <c r="AD14" s="33"/>
      <c r="AE14" s="33"/>
      <c r="AF14" s="33"/>
    </row>
    <row r="15" spans="1:32" ht="21" customHeight="1">
      <c r="A15" s="20">
        <v>13</v>
      </c>
      <c r="B15" s="20">
        <v>3</v>
      </c>
      <c r="C15" s="28" t="s">
        <v>97</v>
      </c>
      <c r="D15" s="69" t="s">
        <v>263</v>
      </c>
      <c r="E15" s="76"/>
      <c r="F15" s="76" t="s">
        <v>77</v>
      </c>
      <c r="G15" s="76" t="s">
        <v>235</v>
      </c>
      <c r="H15" s="76" t="s">
        <v>125</v>
      </c>
      <c r="I15" s="69" t="s">
        <v>230</v>
      </c>
      <c r="J15" s="69">
        <v>10</v>
      </c>
      <c r="K15" s="67">
        <v>39</v>
      </c>
      <c r="L15" s="69">
        <v>39</v>
      </c>
      <c r="M15" s="69">
        <v>45</v>
      </c>
      <c r="N15" s="69">
        <f t="shared" si="0"/>
        <v>84</v>
      </c>
      <c r="O15" s="69">
        <f t="shared" si="1"/>
        <v>10</v>
      </c>
      <c r="P15" s="91">
        <f t="shared" si="2"/>
        <v>74</v>
      </c>
      <c r="Q15" s="76" t="s">
        <v>686</v>
      </c>
      <c r="R15" s="69"/>
      <c r="S15" s="69"/>
      <c r="T15" s="16">
        <f t="shared" si="5"/>
        <v>42</v>
      </c>
      <c r="W15" s="111" t="s">
        <v>435</v>
      </c>
      <c r="X15" s="116"/>
      <c r="Y15" s="113" t="s">
        <v>559</v>
      </c>
      <c r="Z15" s="114" t="str">
        <f>F17</f>
        <v>Sugiyama</v>
      </c>
      <c r="AA15" s="113" t="str">
        <f>G17</f>
        <v>Katsuhiko</v>
      </c>
      <c r="AB15" s="128"/>
      <c r="AC15" s="33"/>
      <c r="AD15" s="33"/>
      <c r="AE15" s="33"/>
      <c r="AF15" s="33"/>
    </row>
    <row r="16" spans="1:32" s="16" customFormat="1" ht="21" customHeight="1">
      <c r="A16" s="20">
        <v>14</v>
      </c>
      <c r="B16" s="20">
        <v>2</v>
      </c>
      <c r="C16" s="28" t="s">
        <v>97</v>
      </c>
      <c r="D16" s="65" t="s">
        <v>251</v>
      </c>
      <c r="E16" s="77"/>
      <c r="F16" s="66" t="s">
        <v>9</v>
      </c>
      <c r="G16" s="66" t="s">
        <v>10</v>
      </c>
      <c r="H16" s="66" t="s">
        <v>108</v>
      </c>
      <c r="I16" s="67" t="s">
        <v>244</v>
      </c>
      <c r="J16" s="144">
        <v>11</v>
      </c>
      <c r="K16" s="67">
        <v>22</v>
      </c>
      <c r="L16" s="69">
        <v>42</v>
      </c>
      <c r="M16" s="69">
        <v>43</v>
      </c>
      <c r="N16" s="69">
        <f t="shared" si="0"/>
        <v>85</v>
      </c>
      <c r="O16" s="69">
        <f t="shared" si="1"/>
        <v>11</v>
      </c>
      <c r="P16" s="91">
        <f t="shared" si="2"/>
        <v>74</v>
      </c>
      <c r="Q16" s="71" t="s">
        <v>688</v>
      </c>
      <c r="R16" s="69"/>
      <c r="S16" s="69" t="s">
        <v>692</v>
      </c>
      <c r="T16" s="16">
        <f t="shared" si="5"/>
        <v>24</v>
      </c>
      <c r="W16" s="111" t="s">
        <v>560</v>
      </c>
      <c r="X16" s="116"/>
      <c r="Y16" s="113" t="s">
        <v>561</v>
      </c>
      <c r="Z16" s="114" t="str">
        <f>F20</f>
        <v>Kanno</v>
      </c>
      <c r="AA16" s="113" t="str">
        <f>G20</f>
        <v>Tetsu</v>
      </c>
      <c r="AB16" s="128"/>
      <c r="AC16" s="33"/>
      <c r="AD16" s="33"/>
      <c r="AE16" s="33"/>
      <c r="AF16" s="33"/>
    </row>
    <row r="17" spans="1:32" s="16" customFormat="1" ht="21" customHeight="1">
      <c r="A17" s="20">
        <v>15</v>
      </c>
      <c r="B17" s="20">
        <v>1</v>
      </c>
      <c r="C17" s="28" t="s">
        <v>97</v>
      </c>
      <c r="D17" s="77" t="s">
        <v>262</v>
      </c>
      <c r="E17" s="65"/>
      <c r="F17" s="87" t="s">
        <v>56</v>
      </c>
      <c r="G17" s="87" t="s">
        <v>57</v>
      </c>
      <c r="H17" s="72" t="s">
        <v>249</v>
      </c>
      <c r="I17" s="67" t="s">
        <v>230</v>
      </c>
      <c r="J17" s="67">
        <v>25</v>
      </c>
      <c r="K17" s="67">
        <v>5</v>
      </c>
      <c r="L17" s="69">
        <v>50</v>
      </c>
      <c r="M17" s="69">
        <v>49</v>
      </c>
      <c r="N17" s="69">
        <f t="shared" si="0"/>
        <v>99</v>
      </c>
      <c r="O17" s="69">
        <f t="shared" si="1"/>
        <v>25</v>
      </c>
      <c r="P17" s="91">
        <f t="shared" si="2"/>
        <v>74</v>
      </c>
      <c r="Q17" s="69">
        <v>13</v>
      </c>
      <c r="R17" s="69"/>
      <c r="S17" s="69"/>
      <c r="T17" s="16">
        <f t="shared" si="5"/>
        <v>6</v>
      </c>
      <c r="W17" s="111" t="s">
        <v>436</v>
      </c>
      <c r="X17" s="117"/>
      <c r="Y17" s="113" t="s">
        <v>562</v>
      </c>
      <c r="Z17" s="114" t="str">
        <f>F22</f>
        <v>Mizusawa</v>
      </c>
      <c r="AA17" s="113" t="str">
        <f>G22</f>
        <v>Hank</v>
      </c>
      <c r="AB17" s="128"/>
      <c r="AC17" s="33"/>
      <c r="AD17" s="33"/>
      <c r="AE17" s="33"/>
      <c r="AF17" s="33"/>
    </row>
    <row r="18" spans="1:32" s="16" customFormat="1" ht="21" customHeight="1">
      <c r="A18" s="20">
        <v>16</v>
      </c>
      <c r="B18" s="20">
        <v>1</v>
      </c>
      <c r="C18" s="28" t="s">
        <v>97</v>
      </c>
      <c r="D18" s="77" t="s">
        <v>262</v>
      </c>
      <c r="E18" s="65"/>
      <c r="F18" s="66" t="s">
        <v>238</v>
      </c>
      <c r="G18" s="66" t="s">
        <v>239</v>
      </c>
      <c r="H18" s="66" t="s">
        <v>240</v>
      </c>
      <c r="I18" s="67" t="s">
        <v>230</v>
      </c>
      <c r="J18" s="140">
        <v>31</v>
      </c>
      <c r="K18" s="67">
        <v>5</v>
      </c>
      <c r="L18" s="69">
        <v>54</v>
      </c>
      <c r="M18" s="69">
        <v>51</v>
      </c>
      <c r="N18" s="69">
        <f t="shared" si="0"/>
        <v>105</v>
      </c>
      <c r="O18" s="69">
        <f t="shared" si="1"/>
        <v>31</v>
      </c>
      <c r="P18" s="91">
        <f t="shared" si="2"/>
        <v>74</v>
      </c>
      <c r="Q18" s="71"/>
      <c r="R18" s="69"/>
      <c r="S18" s="69"/>
      <c r="T18" s="16">
        <f t="shared" si="5"/>
        <v>6</v>
      </c>
      <c r="W18" s="111" t="s">
        <v>437</v>
      </c>
      <c r="X18" s="116"/>
      <c r="Y18" s="113" t="s">
        <v>563</v>
      </c>
      <c r="Z18" s="114" t="str">
        <f>F25</f>
        <v>Terao</v>
      </c>
      <c r="AA18" s="113" t="str">
        <f>G25</f>
        <v>Rumi</v>
      </c>
      <c r="AB18" s="128"/>
      <c r="AC18" s="33"/>
      <c r="AD18" s="33"/>
      <c r="AE18" s="33"/>
      <c r="AF18" s="33"/>
    </row>
    <row r="19" spans="1:32" s="16" customFormat="1" ht="21" customHeight="1">
      <c r="A19" s="20">
        <v>17</v>
      </c>
      <c r="B19" s="20">
        <v>1</v>
      </c>
      <c r="C19" s="28" t="s">
        <v>97</v>
      </c>
      <c r="D19" s="77" t="s">
        <v>256</v>
      </c>
      <c r="E19" s="77"/>
      <c r="F19" s="89" t="s">
        <v>114</v>
      </c>
      <c r="G19" s="89" t="s">
        <v>115</v>
      </c>
      <c r="H19" s="89" t="s">
        <v>116</v>
      </c>
      <c r="I19" s="67" t="s">
        <v>230</v>
      </c>
      <c r="J19" s="140">
        <v>11</v>
      </c>
      <c r="K19" s="67">
        <v>34</v>
      </c>
      <c r="L19" s="69">
        <v>45</v>
      </c>
      <c r="M19" s="69">
        <v>43</v>
      </c>
      <c r="N19" s="69">
        <f t="shared" si="0"/>
        <v>88</v>
      </c>
      <c r="O19" s="69">
        <f t="shared" si="1"/>
        <v>11</v>
      </c>
      <c r="P19" s="91">
        <f t="shared" si="2"/>
        <v>77</v>
      </c>
      <c r="Q19" s="71"/>
      <c r="R19" s="69">
        <v>12</v>
      </c>
      <c r="S19" s="69"/>
      <c r="T19" s="16">
        <f t="shared" si="5"/>
        <v>35</v>
      </c>
      <c r="W19" s="111" t="s">
        <v>438</v>
      </c>
      <c r="X19" s="116"/>
      <c r="Y19" s="113" t="s">
        <v>564</v>
      </c>
      <c r="Z19" s="114" t="str">
        <f>F27</f>
        <v>Oda</v>
      </c>
      <c r="AA19" s="113" t="str">
        <f>G27</f>
        <v>Mitch</v>
      </c>
      <c r="AB19" s="128"/>
      <c r="AC19" s="33"/>
      <c r="AD19" s="33"/>
      <c r="AE19" s="33"/>
      <c r="AF19" s="33"/>
    </row>
    <row r="20" spans="1:32" s="16" customFormat="1" ht="21" customHeight="1">
      <c r="A20" s="20">
        <v>18</v>
      </c>
      <c r="B20" s="20">
        <v>1</v>
      </c>
      <c r="C20" s="28" t="s">
        <v>97</v>
      </c>
      <c r="D20" s="65" t="s">
        <v>259</v>
      </c>
      <c r="E20" s="65"/>
      <c r="F20" s="66" t="s">
        <v>141</v>
      </c>
      <c r="G20" s="66" t="s">
        <v>142</v>
      </c>
      <c r="H20" s="66" t="s">
        <v>3</v>
      </c>
      <c r="I20" s="67" t="s">
        <v>230</v>
      </c>
      <c r="J20" s="67">
        <v>13</v>
      </c>
      <c r="K20" s="67">
        <v>39</v>
      </c>
      <c r="L20" s="69">
        <v>41</v>
      </c>
      <c r="M20" s="69">
        <v>49</v>
      </c>
      <c r="N20" s="69">
        <f t="shared" si="0"/>
        <v>90</v>
      </c>
      <c r="O20" s="69">
        <f t="shared" si="1"/>
        <v>13</v>
      </c>
      <c r="P20" s="91">
        <f t="shared" si="2"/>
        <v>77</v>
      </c>
      <c r="Q20" s="71"/>
      <c r="R20" s="69"/>
      <c r="S20" s="69"/>
      <c r="T20" s="16">
        <f t="shared" si="5"/>
        <v>40</v>
      </c>
      <c r="W20" s="111" t="s">
        <v>439</v>
      </c>
      <c r="X20" s="116"/>
      <c r="Y20" s="113" t="s">
        <v>565</v>
      </c>
      <c r="Z20" s="114" t="str">
        <f>F30</f>
        <v>Kato</v>
      </c>
      <c r="AA20" s="113" t="str">
        <f>G30</f>
        <v>Seiya</v>
      </c>
      <c r="AB20" s="128"/>
      <c r="AC20" s="33"/>
      <c r="AD20" s="33"/>
      <c r="AE20" s="33"/>
      <c r="AF20" s="33"/>
    </row>
    <row r="21" spans="1:32" s="16" customFormat="1" ht="21" customHeight="1">
      <c r="A21" s="20">
        <v>19</v>
      </c>
      <c r="B21" s="20">
        <v>1</v>
      </c>
      <c r="C21" s="28" t="s">
        <v>97</v>
      </c>
      <c r="D21" s="77" t="s">
        <v>262</v>
      </c>
      <c r="E21" s="77"/>
      <c r="F21" s="89" t="s">
        <v>145</v>
      </c>
      <c r="G21" s="89" t="s">
        <v>111</v>
      </c>
      <c r="H21" s="89" t="s">
        <v>277</v>
      </c>
      <c r="I21" s="67" t="s">
        <v>230</v>
      </c>
      <c r="J21" s="140">
        <v>14</v>
      </c>
      <c r="K21" s="67">
        <v>30</v>
      </c>
      <c r="L21" s="69">
        <v>48</v>
      </c>
      <c r="M21" s="69">
        <v>43</v>
      </c>
      <c r="N21" s="69">
        <f t="shared" si="0"/>
        <v>91</v>
      </c>
      <c r="O21" s="69">
        <f t="shared" si="1"/>
        <v>14</v>
      </c>
      <c r="P21" s="91">
        <f t="shared" si="2"/>
        <v>77</v>
      </c>
      <c r="Q21" s="71"/>
      <c r="R21" s="69"/>
      <c r="S21" s="69"/>
      <c r="T21" s="16">
        <f t="shared" si="5"/>
        <v>31</v>
      </c>
      <c r="W21" s="111" t="s">
        <v>440</v>
      </c>
      <c r="X21" s="116"/>
      <c r="Y21" s="113" t="s">
        <v>566</v>
      </c>
      <c r="Z21" s="114" t="str">
        <f>F32</f>
        <v>Yaoita</v>
      </c>
      <c r="AA21" s="113" t="str">
        <f>G32</f>
        <v>Tony</v>
      </c>
      <c r="AB21" s="128"/>
      <c r="AC21" s="33"/>
      <c r="AD21" s="33"/>
      <c r="AE21" s="33"/>
      <c r="AF21" s="33"/>
    </row>
    <row r="22" spans="1:32" s="16" customFormat="1" ht="21" customHeight="1">
      <c r="A22" s="20">
        <v>20</v>
      </c>
      <c r="B22" s="20">
        <v>1</v>
      </c>
      <c r="C22" s="28" t="s">
        <v>97</v>
      </c>
      <c r="D22" s="65" t="s">
        <v>257</v>
      </c>
      <c r="E22" s="65"/>
      <c r="F22" s="66" t="s">
        <v>41</v>
      </c>
      <c r="G22" s="66" t="s">
        <v>247</v>
      </c>
      <c r="H22" s="142" t="s">
        <v>5</v>
      </c>
      <c r="I22" s="67" t="s">
        <v>230</v>
      </c>
      <c r="J22" s="67">
        <v>9</v>
      </c>
      <c r="K22" s="67">
        <v>36</v>
      </c>
      <c r="L22" s="69">
        <v>40</v>
      </c>
      <c r="M22" s="69">
        <v>48</v>
      </c>
      <c r="N22" s="69">
        <f t="shared" si="0"/>
        <v>88</v>
      </c>
      <c r="O22" s="69">
        <f t="shared" si="1"/>
        <v>9</v>
      </c>
      <c r="P22" s="91">
        <f t="shared" si="2"/>
        <v>79</v>
      </c>
      <c r="Q22" s="71">
        <v>5</v>
      </c>
      <c r="R22" s="69"/>
      <c r="S22" s="69"/>
      <c r="T22" s="16">
        <f t="shared" si="5"/>
        <v>37</v>
      </c>
      <c r="W22" s="111" t="s">
        <v>569</v>
      </c>
      <c r="X22" s="116"/>
      <c r="Y22" s="113" t="s">
        <v>154</v>
      </c>
      <c r="Z22" s="114" t="str">
        <f>F41</f>
        <v>Nagai</v>
      </c>
      <c r="AA22" s="113" t="str">
        <f>G41</f>
        <v>Candy</v>
      </c>
      <c r="AB22" s="128"/>
      <c r="AC22" s="33"/>
      <c r="AD22" s="33"/>
      <c r="AE22" s="33"/>
      <c r="AF22" s="33"/>
    </row>
    <row r="23" spans="1:32" s="16" customFormat="1" ht="21" customHeight="1">
      <c r="A23" s="20">
        <v>21</v>
      </c>
      <c r="B23" s="20">
        <v>1</v>
      </c>
      <c r="C23" s="28" t="s">
        <v>97</v>
      </c>
      <c r="D23" s="77" t="s">
        <v>253</v>
      </c>
      <c r="E23" s="77"/>
      <c r="F23" s="80" t="s">
        <v>275</v>
      </c>
      <c r="G23" s="80" t="s">
        <v>40</v>
      </c>
      <c r="H23" s="72" t="s">
        <v>3</v>
      </c>
      <c r="I23" s="67" t="s">
        <v>244</v>
      </c>
      <c r="J23" s="140">
        <v>13</v>
      </c>
      <c r="K23" s="67">
        <v>12</v>
      </c>
      <c r="L23" s="69">
        <v>44</v>
      </c>
      <c r="M23" s="69">
        <v>48</v>
      </c>
      <c r="N23" s="69">
        <f t="shared" si="0"/>
        <v>92</v>
      </c>
      <c r="O23" s="69">
        <f t="shared" si="1"/>
        <v>13</v>
      </c>
      <c r="P23" s="91">
        <f t="shared" si="2"/>
        <v>79</v>
      </c>
      <c r="Q23" s="71"/>
      <c r="R23" s="69"/>
      <c r="S23" s="69"/>
      <c r="T23" s="16">
        <f t="shared" si="5"/>
        <v>13</v>
      </c>
      <c r="W23" s="111" t="s">
        <v>570</v>
      </c>
      <c r="X23" s="116"/>
      <c r="Y23" s="113" t="s">
        <v>571</v>
      </c>
      <c r="Z23" s="114" t="str">
        <f>F42</f>
        <v>Mizusawa</v>
      </c>
      <c r="AA23" s="113" t="str">
        <f>G42</f>
        <v>Junko</v>
      </c>
      <c r="AB23" s="128"/>
      <c r="AC23" s="33"/>
      <c r="AD23" s="33"/>
      <c r="AE23" s="33"/>
      <c r="AF23" s="33"/>
    </row>
    <row r="24" spans="1:32" s="16" customFormat="1" ht="21" customHeight="1">
      <c r="A24" s="20">
        <v>22</v>
      </c>
      <c r="B24" s="20">
        <v>1</v>
      </c>
      <c r="C24" s="28" t="s">
        <v>97</v>
      </c>
      <c r="D24" s="69" t="s">
        <v>263</v>
      </c>
      <c r="E24" s="65"/>
      <c r="F24" s="66" t="s">
        <v>156</v>
      </c>
      <c r="G24" s="66" t="s">
        <v>157</v>
      </c>
      <c r="H24" s="66" t="s">
        <v>271</v>
      </c>
      <c r="I24" s="67" t="s">
        <v>230</v>
      </c>
      <c r="J24" s="140">
        <v>14</v>
      </c>
      <c r="K24" s="67">
        <v>25</v>
      </c>
      <c r="L24" s="69">
        <v>45</v>
      </c>
      <c r="M24" s="69">
        <v>48</v>
      </c>
      <c r="N24" s="69">
        <f t="shared" si="0"/>
        <v>93</v>
      </c>
      <c r="O24" s="69">
        <f t="shared" si="1"/>
        <v>14</v>
      </c>
      <c r="P24" s="91">
        <f t="shared" si="2"/>
        <v>79</v>
      </c>
      <c r="Q24" s="71"/>
      <c r="R24" s="69"/>
      <c r="S24" s="69"/>
      <c r="T24" s="16">
        <f t="shared" si="5"/>
        <v>26</v>
      </c>
      <c r="W24" s="111" t="s">
        <v>572</v>
      </c>
      <c r="X24" s="116"/>
      <c r="Y24" s="113" t="s">
        <v>573</v>
      </c>
      <c r="Z24" s="114" t="str">
        <f>F47</f>
        <v>Hori</v>
      </c>
      <c r="AA24" s="113" t="str">
        <f>G47</f>
        <v>Masahiro</v>
      </c>
      <c r="AB24" s="128"/>
      <c r="AC24" s="33"/>
      <c r="AD24" s="33"/>
      <c r="AE24" s="33"/>
      <c r="AF24" s="33"/>
    </row>
    <row r="25" spans="1:32" s="16" customFormat="1" ht="21" customHeight="1" thickBot="1">
      <c r="A25" s="20">
        <v>23</v>
      </c>
      <c r="B25" s="20">
        <v>1</v>
      </c>
      <c r="C25" s="28" t="s">
        <v>97</v>
      </c>
      <c r="D25" s="65" t="s">
        <v>259</v>
      </c>
      <c r="E25" s="69"/>
      <c r="F25" s="143" t="s">
        <v>527</v>
      </c>
      <c r="G25" s="143" t="s">
        <v>528</v>
      </c>
      <c r="H25" s="143" t="s">
        <v>529</v>
      </c>
      <c r="I25" s="69" t="s">
        <v>243</v>
      </c>
      <c r="J25" s="91">
        <v>21</v>
      </c>
      <c r="K25" s="69">
        <v>16</v>
      </c>
      <c r="L25" s="69">
        <v>49</v>
      </c>
      <c r="M25" s="69">
        <v>51</v>
      </c>
      <c r="N25" s="69">
        <f t="shared" si="0"/>
        <v>100</v>
      </c>
      <c r="O25" s="69">
        <f t="shared" si="1"/>
        <v>21</v>
      </c>
      <c r="P25" s="91">
        <f t="shared" si="2"/>
        <v>79</v>
      </c>
      <c r="Q25" s="71">
        <v>16</v>
      </c>
      <c r="R25" s="69"/>
      <c r="S25" s="69"/>
      <c r="T25" s="16">
        <f t="shared" si="5"/>
        <v>17</v>
      </c>
      <c r="W25" s="111" t="s">
        <v>574</v>
      </c>
      <c r="X25" s="112">
        <v>20</v>
      </c>
      <c r="Y25" s="113"/>
      <c r="Z25" s="137" t="str">
        <f>F48</f>
        <v>Sugita</v>
      </c>
      <c r="AA25" s="138" t="str">
        <f>G48</f>
        <v>Shuichi</v>
      </c>
      <c r="AB25" s="129"/>
      <c r="AC25" s="118"/>
      <c r="AD25" s="118"/>
      <c r="AE25" s="118"/>
      <c r="AF25" s="33"/>
    </row>
    <row r="26" spans="1:32" s="16" customFormat="1" ht="21" customHeight="1">
      <c r="A26" s="20">
        <v>24</v>
      </c>
      <c r="B26" s="20">
        <v>1</v>
      </c>
      <c r="C26" s="28" t="s">
        <v>97</v>
      </c>
      <c r="D26" s="65" t="s">
        <v>257</v>
      </c>
      <c r="E26" s="77"/>
      <c r="F26" s="89" t="s">
        <v>92</v>
      </c>
      <c r="G26" s="89" t="s">
        <v>89</v>
      </c>
      <c r="H26" s="89" t="s">
        <v>90</v>
      </c>
      <c r="I26" s="67" t="s">
        <v>230</v>
      </c>
      <c r="J26" s="140">
        <v>27</v>
      </c>
      <c r="K26" s="67">
        <v>4</v>
      </c>
      <c r="L26" s="69">
        <v>53</v>
      </c>
      <c r="M26" s="69">
        <v>53</v>
      </c>
      <c r="N26" s="69">
        <f t="shared" si="0"/>
        <v>106</v>
      </c>
      <c r="O26" s="69">
        <f t="shared" si="1"/>
        <v>27</v>
      </c>
      <c r="P26" s="91">
        <f t="shared" si="2"/>
        <v>79</v>
      </c>
      <c r="Q26" s="71"/>
      <c r="R26" s="69"/>
      <c r="S26" s="69"/>
      <c r="T26" s="16">
        <f t="shared" si="5"/>
        <v>5</v>
      </c>
      <c r="W26" s="111" t="s">
        <v>575</v>
      </c>
      <c r="X26" s="112">
        <v>20</v>
      </c>
      <c r="Y26" s="119"/>
      <c r="Z26" s="151" t="s">
        <v>693</v>
      </c>
      <c r="AA26" s="151" t="s">
        <v>697</v>
      </c>
      <c r="AB26" s="152">
        <v>40</v>
      </c>
      <c r="AC26" s="153">
        <v>38</v>
      </c>
      <c r="AD26" s="154">
        <v>78</v>
      </c>
      <c r="AE26" s="118"/>
      <c r="AF26" s="118"/>
    </row>
    <row r="27" spans="1:32" s="16" customFormat="1" ht="21" customHeight="1" thickBot="1">
      <c r="A27" s="20">
        <v>25</v>
      </c>
      <c r="B27" s="20">
        <v>1</v>
      </c>
      <c r="C27" s="28" t="s">
        <v>97</v>
      </c>
      <c r="D27" s="77" t="s">
        <v>252</v>
      </c>
      <c r="E27" s="77"/>
      <c r="F27" s="89" t="s">
        <v>171</v>
      </c>
      <c r="G27" s="89" t="s">
        <v>229</v>
      </c>
      <c r="H27" s="89" t="s">
        <v>3</v>
      </c>
      <c r="I27" s="67" t="s">
        <v>230</v>
      </c>
      <c r="J27" s="140">
        <v>7</v>
      </c>
      <c r="K27" s="67">
        <v>4</v>
      </c>
      <c r="L27" s="69">
        <v>47</v>
      </c>
      <c r="M27" s="69">
        <v>40</v>
      </c>
      <c r="N27" s="69">
        <f t="shared" si="0"/>
        <v>87</v>
      </c>
      <c r="O27" s="69">
        <f t="shared" si="1"/>
        <v>7</v>
      </c>
      <c r="P27" s="91">
        <f t="shared" si="2"/>
        <v>80</v>
      </c>
      <c r="Q27" s="71"/>
      <c r="R27" s="69">
        <v>14</v>
      </c>
      <c r="S27" s="69"/>
      <c r="T27" s="16">
        <f t="shared" si="5"/>
        <v>5</v>
      </c>
      <c r="W27" s="135" t="s">
        <v>576</v>
      </c>
      <c r="X27" s="120"/>
      <c r="Y27" s="121" t="s">
        <v>577</v>
      </c>
      <c r="Z27" s="115" t="s">
        <v>695</v>
      </c>
      <c r="AA27" s="115" t="s">
        <v>696</v>
      </c>
      <c r="AB27" s="125">
        <v>43</v>
      </c>
      <c r="AC27" s="122">
        <v>41</v>
      </c>
      <c r="AD27" s="123">
        <v>84</v>
      </c>
      <c r="AE27" s="124"/>
      <c r="AF27" s="124"/>
    </row>
    <row r="28" spans="1:32" s="16" customFormat="1" ht="21" customHeight="1">
      <c r="A28" s="20">
        <v>26</v>
      </c>
      <c r="B28" s="20">
        <v>1</v>
      </c>
      <c r="C28" s="28" t="s">
        <v>97</v>
      </c>
      <c r="D28" s="69" t="s">
        <v>260</v>
      </c>
      <c r="E28" s="77"/>
      <c r="F28" s="89" t="s">
        <v>18</v>
      </c>
      <c r="G28" s="89" t="s">
        <v>19</v>
      </c>
      <c r="H28" s="89" t="s">
        <v>75</v>
      </c>
      <c r="I28" s="67" t="s">
        <v>230</v>
      </c>
      <c r="J28" s="140">
        <v>17</v>
      </c>
      <c r="K28" s="67">
        <v>14</v>
      </c>
      <c r="L28" s="69">
        <v>50</v>
      </c>
      <c r="M28" s="69">
        <v>47</v>
      </c>
      <c r="N28" s="69">
        <f t="shared" si="0"/>
        <v>97</v>
      </c>
      <c r="O28" s="69">
        <f t="shared" si="1"/>
        <v>17</v>
      </c>
      <c r="P28" s="91">
        <f t="shared" si="2"/>
        <v>80</v>
      </c>
      <c r="Q28" s="71">
        <v>13</v>
      </c>
      <c r="R28" s="69"/>
      <c r="S28" s="69"/>
      <c r="T28" s="16">
        <f t="shared" si="5"/>
        <v>15</v>
      </c>
      <c r="W28" s="18"/>
      <c r="Z28" s="16" t="s">
        <v>694</v>
      </c>
      <c r="AA28" s="16" t="s">
        <v>676</v>
      </c>
      <c r="AB28" s="300">
        <v>44</v>
      </c>
      <c r="AC28" s="300">
        <v>40</v>
      </c>
      <c r="AD28" s="300">
        <v>84</v>
      </c>
    </row>
    <row r="29" spans="1:32" s="16" customFormat="1" ht="21" customHeight="1">
      <c r="A29" s="20">
        <v>27</v>
      </c>
      <c r="B29" s="20">
        <v>1</v>
      </c>
      <c r="C29" s="28" t="s">
        <v>97</v>
      </c>
      <c r="D29" s="77" t="s">
        <v>250</v>
      </c>
      <c r="E29" s="77"/>
      <c r="F29" s="66" t="s">
        <v>533</v>
      </c>
      <c r="G29" s="66" t="s">
        <v>534</v>
      </c>
      <c r="H29" s="92" t="s">
        <v>535</v>
      </c>
      <c r="I29" s="67" t="s">
        <v>243</v>
      </c>
      <c r="J29" s="67">
        <v>28</v>
      </c>
      <c r="K29" s="67">
        <v>2</v>
      </c>
      <c r="L29" s="69">
        <v>55</v>
      </c>
      <c r="M29" s="69">
        <v>53</v>
      </c>
      <c r="N29" s="69">
        <f t="shared" si="0"/>
        <v>108</v>
      </c>
      <c r="O29" s="69">
        <f t="shared" si="1"/>
        <v>28</v>
      </c>
      <c r="P29" s="91">
        <f t="shared" si="2"/>
        <v>80</v>
      </c>
      <c r="Q29" s="71"/>
      <c r="R29" s="69"/>
      <c r="S29" s="69" t="s">
        <v>689</v>
      </c>
      <c r="T29" s="16">
        <f t="shared" si="5"/>
        <v>3</v>
      </c>
      <c r="W29" s="17"/>
    </row>
    <row r="30" spans="1:32" s="16" customFormat="1" ht="21" customHeight="1">
      <c r="A30" s="20">
        <v>28</v>
      </c>
      <c r="B30" s="20">
        <v>1</v>
      </c>
      <c r="C30" s="28" t="s">
        <v>97</v>
      </c>
      <c r="D30" s="77" t="s">
        <v>253</v>
      </c>
      <c r="E30" s="65"/>
      <c r="F30" s="66" t="s">
        <v>103</v>
      </c>
      <c r="G30" s="66" t="s">
        <v>104</v>
      </c>
      <c r="H30" s="66" t="s">
        <v>248</v>
      </c>
      <c r="I30" s="67" t="s">
        <v>230</v>
      </c>
      <c r="J30" s="67">
        <v>21</v>
      </c>
      <c r="K30" s="67">
        <v>15</v>
      </c>
      <c r="L30" s="69">
        <v>50</v>
      </c>
      <c r="M30" s="69">
        <v>52</v>
      </c>
      <c r="N30" s="69">
        <f t="shared" si="0"/>
        <v>102</v>
      </c>
      <c r="O30" s="69">
        <f t="shared" si="1"/>
        <v>21</v>
      </c>
      <c r="P30" s="91">
        <f t="shared" si="2"/>
        <v>81</v>
      </c>
      <c r="Q30" s="71"/>
      <c r="R30" s="69"/>
      <c r="S30" s="69"/>
      <c r="T30" s="16">
        <f t="shared" si="5"/>
        <v>16</v>
      </c>
      <c r="W30" s="17"/>
      <c r="Y30" s="18"/>
      <c r="Z30" s="18"/>
      <c r="AA30" s="18"/>
      <c r="AB30" s="18"/>
      <c r="AC30" s="18"/>
      <c r="AD30" s="18"/>
      <c r="AE30" s="18"/>
      <c r="AF30" s="18"/>
    </row>
    <row r="31" spans="1:32" s="16" customFormat="1" ht="21" customHeight="1">
      <c r="A31" s="20">
        <v>29</v>
      </c>
      <c r="B31" s="20">
        <v>1</v>
      </c>
      <c r="C31" s="28" t="s">
        <v>97</v>
      </c>
      <c r="D31" s="65" t="s">
        <v>251</v>
      </c>
      <c r="E31" s="65"/>
      <c r="F31" s="66" t="s">
        <v>4</v>
      </c>
      <c r="G31" s="66" t="s">
        <v>255</v>
      </c>
      <c r="H31" s="66" t="s">
        <v>249</v>
      </c>
      <c r="I31" s="67" t="s">
        <v>230</v>
      </c>
      <c r="J31" s="73">
        <v>10</v>
      </c>
      <c r="K31" s="67">
        <v>5</v>
      </c>
      <c r="L31" s="69">
        <v>44</v>
      </c>
      <c r="M31" s="69">
        <v>48</v>
      </c>
      <c r="N31" s="69">
        <f t="shared" si="0"/>
        <v>92</v>
      </c>
      <c r="O31" s="69">
        <f t="shared" si="1"/>
        <v>10</v>
      </c>
      <c r="P31" s="91">
        <f t="shared" si="2"/>
        <v>82</v>
      </c>
      <c r="Q31" s="71">
        <v>5</v>
      </c>
      <c r="R31" s="69"/>
      <c r="S31" s="69"/>
      <c r="T31" s="16">
        <f t="shared" si="5"/>
        <v>6</v>
      </c>
      <c r="W31" s="17"/>
      <c r="Y31" s="18"/>
      <c r="Z31" s="18"/>
      <c r="AA31" s="18"/>
      <c r="AB31" s="18"/>
      <c r="AC31" s="18"/>
      <c r="AD31" s="18"/>
      <c r="AE31" s="18"/>
      <c r="AF31" s="18"/>
    </row>
    <row r="32" spans="1:32" ht="21" customHeight="1">
      <c r="A32" s="20">
        <v>30</v>
      </c>
      <c r="B32" s="20">
        <v>1</v>
      </c>
      <c r="C32" s="28" t="s">
        <v>97</v>
      </c>
      <c r="D32" s="69" t="s">
        <v>261</v>
      </c>
      <c r="E32" s="65"/>
      <c r="F32" s="75" t="s">
        <v>120</v>
      </c>
      <c r="G32" s="75" t="s">
        <v>64</v>
      </c>
      <c r="H32" s="75" t="s">
        <v>122</v>
      </c>
      <c r="I32" s="67" t="s">
        <v>230</v>
      </c>
      <c r="J32" s="67">
        <v>13</v>
      </c>
      <c r="K32" s="67">
        <v>6</v>
      </c>
      <c r="L32" s="69">
        <v>45</v>
      </c>
      <c r="M32" s="69">
        <v>50</v>
      </c>
      <c r="N32" s="69">
        <f t="shared" si="0"/>
        <v>95</v>
      </c>
      <c r="O32" s="69">
        <f t="shared" si="1"/>
        <v>13</v>
      </c>
      <c r="P32" s="91">
        <f t="shared" si="2"/>
        <v>82</v>
      </c>
      <c r="Q32" s="69">
        <v>5</v>
      </c>
      <c r="R32" s="69"/>
      <c r="S32" s="69"/>
      <c r="T32" s="16">
        <f t="shared" si="5"/>
        <v>7</v>
      </c>
    </row>
    <row r="33" spans="1:25" ht="21" customHeight="1">
      <c r="A33" s="20">
        <v>31</v>
      </c>
      <c r="B33" s="20">
        <v>1</v>
      </c>
      <c r="C33" s="28" t="s">
        <v>151</v>
      </c>
      <c r="D33" s="65" t="s">
        <v>260</v>
      </c>
      <c r="E33" s="83"/>
      <c r="F33" s="89" t="s">
        <v>416</v>
      </c>
      <c r="G33" s="89" t="s">
        <v>417</v>
      </c>
      <c r="H33" s="142" t="s">
        <v>3</v>
      </c>
      <c r="I33" s="67" t="s">
        <v>230</v>
      </c>
      <c r="J33" s="140">
        <v>15</v>
      </c>
      <c r="K33" s="67">
        <v>2</v>
      </c>
      <c r="L33" s="69">
        <v>50</v>
      </c>
      <c r="M33" s="69">
        <v>47</v>
      </c>
      <c r="N33" s="69">
        <f t="shared" si="0"/>
        <v>97</v>
      </c>
      <c r="O33" s="69">
        <f t="shared" si="1"/>
        <v>15</v>
      </c>
      <c r="P33" s="91">
        <f t="shared" si="2"/>
        <v>82</v>
      </c>
      <c r="Q33" s="71"/>
      <c r="R33" s="69"/>
      <c r="S33" s="69"/>
      <c r="T33" s="16">
        <f t="shared" si="5"/>
        <v>3</v>
      </c>
      <c r="W33" s="18"/>
      <c r="X33" s="18"/>
    </row>
    <row r="34" spans="1:25" ht="21" customHeight="1">
      <c r="A34" s="20">
        <v>32</v>
      </c>
      <c r="B34" s="20">
        <v>1</v>
      </c>
      <c r="C34" s="28" t="s">
        <v>151</v>
      </c>
      <c r="D34" s="77" t="s">
        <v>258</v>
      </c>
      <c r="E34" s="77"/>
      <c r="F34" s="89" t="s">
        <v>72</v>
      </c>
      <c r="G34" s="89" t="s">
        <v>65</v>
      </c>
      <c r="H34" s="89" t="s">
        <v>73</v>
      </c>
      <c r="I34" s="67" t="s">
        <v>230</v>
      </c>
      <c r="J34" s="140">
        <v>20</v>
      </c>
      <c r="K34" s="67">
        <v>12</v>
      </c>
      <c r="L34" s="69">
        <v>52</v>
      </c>
      <c r="M34" s="69">
        <v>50</v>
      </c>
      <c r="N34" s="69">
        <f t="shared" si="0"/>
        <v>102</v>
      </c>
      <c r="O34" s="69">
        <f t="shared" si="1"/>
        <v>20</v>
      </c>
      <c r="P34" s="91">
        <f t="shared" si="2"/>
        <v>82</v>
      </c>
      <c r="Q34" s="71"/>
      <c r="R34" s="69"/>
      <c r="S34" s="69"/>
      <c r="T34" s="16">
        <f t="shared" si="5"/>
        <v>13</v>
      </c>
    </row>
    <row r="35" spans="1:25" ht="21" customHeight="1">
      <c r="A35" s="20">
        <v>33</v>
      </c>
      <c r="B35" s="20">
        <v>1</v>
      </c>
      <c r="C35" s="28" t="s">
        <v>151</v>
      </c>
      <c r="D35" s="69" t="s">
        <v>260</v>
      </c>
      <c r="E35" s="65"/>
      <c r="F35" s="66" t="s">
        <v>414</v>
      </c>
      <c r="G35" s="66" t="s">
        <v>415</v>
      </c>
      <c r="H35" s="66" t="s">
        <v>3</v>
      </c>
      <c r="I35" s="67" t="s">
        <v>244</v>
      </c>
      <c r="J35" s="144">
        <v>29</v>
      </c>
      <c r="K35" s="67">
        <v>3</v>
      </c>
      <c r="L35" s="69">
        <v>59</v>
      </c>
      <c r="M35" s="69">
        <v>52</v>
      </c>
      <c r="N35" s="69">
        <f t="shared" si="0"/>
        <v>111</v>
      </c>
      <c r="O35" s="69">
        <f t="shared" si="1"/>
        <v>29</v>
      </c>
      <c r="P35" s="91">
        <f t="shared" si="2"/>
        <v>82</v>
      </c>
      <c r="Q35" s="71"/>
      <c r="R35" s="69"/>
      <c r="S35" s="69" t="s">
        <v>691</v>
      </c>
      <c r="T35" s="16">
        <f t="shared" si="5"/>
        <v>4</v>
      </c>
    </row>
    <row r="36" spans="1:25" ht="21" customHeight="1">
      <c r="A36" s="20">
        <v>34</v>
      </c>
      <c r="B36" s="20">
        <v>1</v>
      </c>
      <c r="C36" s="28" t="s">
        <v>97</v>
      </c>
      <c r="D36" s="77" t="s">
        <v>252</v>
      </c>
      <c r="E36" s="69"/>
      <c r="F36" s="66" t="s">
        <v>66</v>
      </c>
      <c r="G36" s="66" t="s">
        <v>67</v>
      </c>
      <c r="H36" s="66" t="s">
        <v>272</v>
      </c>
      <c r="I36" s="67" t="s">
        <v>230</v>
      </c>
      <c r="J36" s="67">
        <v>21</v>
      </c>
      <c r="K36" s="67">
        <v>26</v>
      </c>
      <c r="L36" s="69">
        <v>49</v>
      </c>
      <c r="M36" s="69">
        <v>55</v>
      </c>
      <c r="N36" s="69">
        <f t="shared" si="0"/>
        <v>104</v>
      </c>
      <c r="O36" s="69">
        <f t="shared" si="1"/>
        <v>21</v>
      </c>
      <c r="P36" s="91">
        <f t="shared" si="2"/>
        <v>83</v>
      </c>
      <c r="Q36" s="71"/>
      <c r="R36" s="69"/>
      <c r="S36" s="69"/>
      <c r="T36" s="16">
        <f t="shared" si="5"/>
        <v>27</v>
      </c>
      <c r="W36" s="18"/>
    </row>
    <row r="37" spans="1:25" ht="21" customHeight="1">
      <c r="A37" s="20">
        <v>35</v>
      </c>
      <c r="B37" s="20">
        <v>1</v>
      </c>
      <c r="C37" s="28" t="s">
        <v>151</v>
      </c>
      <c r="D37" s="69" t="s">
        <v>261</v>
      </c>
      <c r="E37" s="77"/>
      <c r="F37" s="66" t="s">
        <v>130</v>
      </c>
      <c r="G37" s="66" t="s">
        <v>131</v>
      </c>
      <c r="H37" s="66" t="s">
        <v>245</v>
      </c>
      <c r="I37" s="67" t="s">
        <v>230</v>
      </c>
      <c r="J37" s="73">
        <v>22</v>
      </c>
      <c r="K37" s="67">
        <v>6</v>
      </c>
      <c r="L37" s="69">
        <v>53</v>
      </c>
      <c r="M37" s="69">
        <v>52</v>
      </c>
      <c r="N37" s="69">
        <f t="shared" si="0"/>
        <v>105</v>
      </c>
      <c r="O37" s="69">
        <f t="shared" si="1"/>
        <v>22</v>
      </c>
      <c r="P37" s="91">
        <f t="shared" si="2"/>
        <v>83</v>
      </c>
      <c r="Q37" s="71"/>
      <c r="R37" s="69"/>
      <c r="S37" s="69"/>
      <c r="T37" s="16">
        <f t="shared" si="5"/>
        <v>7</v>
      </c>
    </row>
    <row r="38" spans="1:25" ht="21" customHeight="1">
      <c r="A38" s="20">
        <v>36</v>
      </c>
      <c r="B38" s="20">
        <v>1</v>
      </c>
      <c r="C38" s="28" t="s">
        <v>151</v>
      </c>
      <c r="D38" s="77" t="s">
        <v>262</v>
      </c>
      <c r="E38" s="65"/>
      <c r="F38" s="89" t="s">
        <v>339</v>
      </c>
      <c r="G38" s="89" t="s">
        <v>169</v>
      </c>
      <c r="H38" s="89" t="s">
        <v>170</v>
      </c>
      <c r="I38" s="67" t="s">
        <v>243</v>
      </c>
      <c r="J38" s="140">
        <v>28</v>
      </c>
      <c r="K38" s="67">
        <v>30</v>
      </c>
      <c r="L38" s="69">
        <v>58</v>
      </c>
      <c r="M38" s="69">
        <v>53</v>
      </c>
      <c r="N38" s="69">
        <f t="shared" si="0"/>
        <v>111</v>
      </c>
      <c r="O38" s="69">
        <f t="shared" si="1"/>
        <v>28</v>
      </c>
      <c r="P38" s="91">
        <f t="shared" si="2"/>
        <v>83</v>
      </c>
      <c r="Q38" s="71"/>
      <c r="R38" s="69"/>
      <c r="S38" s="69" t="s">
        <v>690</v>
      </c>
      <c r="T38" s="16">
        <f t="shared" si="5"/>
        <v>31</v>
      </c>
    </row>
    <row r="39" spans="1:25" ht="21" customHeight="1">
      <c r="A39" s="20">
        <v>37</v>
      </c>
      <c r="B39" s="20">
        <v>1</v>
      </c>
      <c r="C39" s="28" t="s">
        <v>151</v>
      </c>
      <c r="D39" s="65" t="s">
        <v>264</v>
      </c>
      <c r="E39" s="65"/>
      <c r="F39" s="66" t="s">
        <v>69</v>
      </c>
      <c r="G39" s="66" t="s">
        <v>70</v>
      </c>
      <c r="H39" s="92" t="s">
        <v>83</v>
      </c>
      <c r="I39" s="67" t="s">
        <v>230</v>
      </c>
      <c r="J39" s="141">
        <v>18</v>
      </c>
      <c r="K39" s="67">
        <v>5</v>
      </c>
      <c r="L39" s="69">
        <v>51</v>
      </c>
      <c r="M39" s="69">
        <v>51</v>
      </c>
      <c r="N39" s="69">
        <f t="shared" si="0"/>
        <v>102</v>
      </c>
      <c r="O39" s="69">
        <f t="shared" si="1"/>
        <v>18</v>
      </c>
      <c r="P39" s="91">
        <f t="shared" si="2"/>
        <v>84</v>
      </c>
      <c r="Q39" s="71"/>
      <c r="R39" s="69"/>
      <c r="S39" s="69"/>
      <c r="T39" s="16">
        <f t="shared" si="5"/>
        <v>6</v>
      </c>
    </row>
    <row r="40" spans="1:25" ht="21" customHeight="1">
      <c r="A40" s="20">
        <v>38</v>
      </c>
      <c r="B40" s="20">
        <v>1</v>
      </c>
      <c r="C40" s="28" t="s">
        <v>97</v>
      </c>
      <c r="D40" s="77" t="s">
        <v>252</v>
      </c>
      <c r="E40" s="77"/>
      <c r="F40" s="66" t="s">
        <v>379</v>
      </c>
      <c r="G40" s="66" t="s">
        <v>380</v>
      </c>
      <c r="H40" s="66" t="s">
        <v>381</v>
      </c>
      <c r="I40" s="67" t="s">
        <v>230</v>
      </c>
      <c r="J40" s="67">
        <v>22</v>
      </c>
      <c r="K40" s="67">
        <v>4</v>
      </c>
      <c r="L40" s="69">
        <v>50</v>
      </c>
      <c r="M40" s="69">
        <v>56</v>
      </c>
      <c r="N40" s="69">
        <f t="shared" si="0"/>
        <v>106</v>
      </c>
      <c r="O40" s="69">
        <f t="shared" si="1"/>
        <v>22</v>
      </c>
      <c r="P40" s="91">
        <f t="shared" si="2"/>
        <v>84</v>
      </c>
      <c r="Q40" s="71"/>
      <c r="R40" s="69"/>
      <c r="S40" s="69"/>
      <c r="T40" s="16">
        <f t="shared" si="5"/>
        <v>5</v>
      </c>
      <c r="W40" s="46"/>
    </row>
    <row r="41" spans="1:25" ht="21" customHeight="1">
      <c r="A41" s="20">
        <v>39</v>
      </c>
      <c r="B41" s="20">
        <v>1</v>
      </c>
      <c r="C41" s="28" t="s">
        <v>151</v>
      </c>
      <c r="D41" s="69" t="s">
        <v>261</v>
      </c>
      <c r="E41" s="65"/>
      <c r="F41" s="80" t="s">
        <v>11</v>
      </c>
      <c r="G41" s="80" t="s">
        <v>12</v>
      </c>
      <c r="H41" s="81" t="s">
        <v>3</v>
      </c>
      <c r="I41" s="67" t="s">
        <v>243</v>
      </c>
      <c r="J41" s="140">
        <v>25</v>
      </c>
      <c r="K41" s="67">
        <v>5</v>
      </c>
      <c r="L41" s="69">
        <v>56</v>
      </c>
      <c r="M41" s="69">
        <v>53</v>
      </c>
      <c r="N41" s="69">
        <f t="shared" si="0"/>
        <v>109</v>
      </c>
      <c r="O41" s="69">
        <f t="shared" si="1"/>
        <v>25</v>
      </c>
      <c r="P41" s="91">
        <f t="shared" si="2"/>
        <v>84</v>
      </c>
      <c r="Q41" s="71"/>
      <c r="R41" s="69"/>
      <c r="S41" s="69"/>
      <c r="T41" s="16">
        <f t="shared" si="5"/>
        <v>6</v>
      </c>
    </row>
    <row r="42" spans="1:25" ht="21" customHeight="1">
      <c r="A42" s="20">
        <v>40</v>
      </c>
      <c r="B42" s="20">
        <v>1</v>
      </c>
      <c r="C42" s="28" t="s">
        <v>151</v>
      </c>
      <c r="D42" s="65" t="s">
        <v>257</v>
      </c>
      <c r="E42" s="65"/>
      <c r="F42" s="89" t="s">
        <v>41</v>
      </c>
      <c r="G42" s="89" t="s">
        <v>71</v>
      </c>
      <c r="H42" s="92" t="s">
        <v>3</v>
      </c>
      <c r="I42" s="67" t="s">
        <v>243</v>
      </c>
      <c r="J42" s="67">
        <v>29</v>
      </c>
      <c r="K42" s="67">
        <v>5</v>
      </c>
      <c r="L42" s="69">
        <v>58</v>
      </c>
      <c r="M42" s="69">
        <v>56</v>
      </c>
      <c r="N42" s="69">
        <f t="shared" si="0"/>
        <v>114</v>
      </c>
      <c r="O42" s="69">
        <f t="shared" si="1"/>
        <v>29</v>
      </c>
      <c r="P42" s="91">
        <f t="shared" si="2"/>
        <v>85</v>
      </c>
      <c r="Q42" s="71"/>
      <c r="R42" s="69"/>
      <c r="S42" s="69"/>
      <c r="T42" s="16">
        <f t="shared" si="5"/>
        <v>6</v>
      </c>
      <c r="W42" s="46"/>
    </row>
    <row r="43" spans="1:25" ht="21" customHeight="1">
      <c r="A43" s="20">
        <v>41</v>
      </c>
      <c r="B43" s="20">
        <v>1</v>
      </c>
      <c r="C43" s="28" t="s">
        <v>151</v>
      </c>
      <c r="D43" s="77" t="s">
        <v>258</v>
      </c>
      <c r="E43" s="77"/>
      <c r="F43" s="89" t="s">
        <v>11</v>
      </c>
      <c r="G43" s="89" t="s">
        <v>213</v>
      </c>
      <c r="H43" s="89" t="s">
        <v>3</v>
      </c>
      <c r="I43" s="67" t="s">
        <v>230</v>
      </c>
      <c r="J43" s="140">
        <v>10</v>
      </c>
      <c r="K43" s="67">
        <v>4</v>
      </c>
      <c r="L43" s="69">
        <v>51</v>
      </c>
      <c r="M43" s="69">
        <v>45</v>
      </c>
      <c r="N43" s="69">
        <f t="shared" si="0"/>
        <v>96</v>
      </c>
      <c r="O43" s="69">
        <f t="shared" si="1"/>
        <v>10</v>
      </c>
      <c r="P43" s="91">
        <f t="shared" si="2"/>
        <v>86</v>
      </c>
      <c r="Q43" s="71">
        <v>17</v>
      </c>
      <c r="R43" s="69"/>
      <c r="S43" s="69"/>
      <c r="T43" s="16">
        <f t="shared" si="5"/>
        <v>5</v>
      </c>
      <c r="W43" s="46"/>
    </row>
    <row r="44" spans="1:25" ht="21" customHeight="1">
      <c r="A44" s="20">
        <v>42</v>
      </c>
      <c r="B44" s="20">
        <v>1</v>
      </c>
      <c r="C44" s="28" t="s">
        <v>151</v>
      </c>
      <c r="D44" s="77" t="s">
        <v>250</v>
      </c>
      <c r="E44" s="69"/>
      <c r="F44" s="76" t="s">
        <v>91</v>
      </c>
      <c r="G44" s="76" t="s">
        <v>119</v>
      </c>
      <c r="H44" s="76" t="s">
        <v>123</v>
      </c>
      <c r="I44" s="69" t="s">
        <v>230</v>
      </c>
      <c r="J44" s="67">
        <v>17</v>
      </c>
      <c r="K44" s="67">
        <v>24</v>
      </c>
      <c r="L44" s="69">
        <v>53</v>
      </c>
      <c r="M44" s="69">
        <v>51</v>
      </c>
      <c r="N44" s="69">
        <f t="shared" si="0"/>
        <v>104</v>
      </c>
      <c r="O44" s="69">
        <f t="shared" si="1"/>
        <v>17</v>
      </c>
      <c r="P44" s="91">
        <f t="shared" si="2"/>
        <v>87</v>
      </c>
      <c r="Q44" s="71"/>
      <c r="R44" s="69"/>
      <c r="S44" s="69"/>
      <c r="T44" s="16">
        <f t="shared" si="5"/>
        <v>25</v>
      </c>
      <c r="W44" s="286"/>
      <c r="Y44" s="16"/>
    </row>
    <row r="45" spans="1:25" ht="21" customHeight="1">
      <c r="A45" s="20">
        <v>43</v>
      </c>
      <c r="B45" s="20">
        <v>1</v>
      </c>
      <c r="C45" s="28" t="s">
        <v>151</v>
      </c>
      <c r="D45" s="77" t="s">
        <v>265</v>
      </c>
      <c r="E45" s="77"/>
      <c r="F45" s="89" t="s">
        <v>60</v>
      </c>
      <c r="G45" s="89" t="s">
        <v>51</v>
      </c>
      <c r="H45" s="89" t="s">
        <v>3</v>
      </c>
      <c r="I45" s="67" t="s">
        <v>244</v>
      </c>
      <c r="J45" s="140">
        <v>21</v>
      </c>
      <c r="K45" s="67">
        <v>25</v>
      </c>
      <c r="L45" s="69">
        <v>53</v>
      </c>
      <c r="M45" s="69">
        <v>55</v>
      </c>
      <c r="N45" s="69">
        <f t="shared" si="0"/>
        <v>108</v>
      </c>
      <c r="O45" s="69">
        <f t="shared" si="1"/>
        <v>21</v>
      </c>
      <c r="P45" s="91">
        <f t="shared" si="2"/>
        <v>87</v>
      </c>
      <c r="Q45" s="71"/>
      <c r="R45" s="69"/>
      <c r="S45" s="69"/>
      <c r="T45" s="16">
        <f t="shared" si="5"/>
        <v>26</v>
      </c>
      <c r="W45" s="286"/>
      <c r="Y45" s="16"/>
    </row>
    <row r="46" spans="1:25" ht="21" customHeight="1">
      <c r="A46" s="20">
        <v>44</v>
      </c>
      <c r="B46" s="20">
        <v>1</v>
      </c>
      <c r="C46" s="28" t="s">
        <v>151</v>
      </c>
      <c r="D46" s="65" t="s">
        <v>264</v>
      </c>
      <c r="E46" s="69"/>
      <c r="F46" s="143" t="s">
        <v>541</v>
      </c>
      <c r="G46" s="143" t="s">
        <v>534</v>
      </c>
      <c r="H46" s="143" t="s">
        <v>3</v>
      </c>
      <c r="I46" s="69" t="s">
        <v>243</v>
      </c>
      <c r="J46" s="91">
        <v>29</v>
      </c>
      <c r="K46" s="69">
        <v>2</v>
      </c>
      <c r="L46" s="69">
        <v>60</v>
      </c>
      <c r="M46" s="69">
        <v>57</v>
      </c>
      <c r="N46" s="69">
        <f t="shared" si="0"/>
        <v>117</v>
      </c>
      <c r="O46" s="69">
        <f t="shared" si="1"/>
        <v>29</v>
      </c>
      <c r="P46" s="91">
        <f t="shared" si="2"/>
        <v>88</v>
      </c>
      <c r="Q46" s="71"/>
      <c r="R46" s="69"/>
      <c r="S46" s="69"/>
      <c r="T46" s="16">
        <f t="shared" si="5"/>
        <v>3</v>
      </c>
      <c r="W46" s="286"/>
      <c r="Y46" s="16"/>
    </row>
    <row r="47" spans="1:25" ht="21" customHeight="1">
      <c r="A47" s="20">
        <v>45</v>
      </c>
      <c r="B47" s="20">
        <v>1</v>
      </c>
      <c r="C47" s="28" t="s">
        <v>151</v>
      </c>
      <c r="D47" s="77" t="s">
        <v>256</v>
      </c>
      <c r="E47" s="77"/>
      <c r="F47" s="89" t="s">
        <v>283</v>
      </c>
      <c r="G47" s="89" t="s">
        <v>284</v>
      </c>
      <c r="H47" s="142" t="s">
        <v>664</v>
      </c>
      <c r="I47" s="67" t="s">
        <v>244</v>
      </c>
      <c r="J47" s="140">
        <v>33</v>
      </c>
      <c r="K47" s="67">
        <v>5</v>
      </c>
      <c r="L47" s="69">
        <v>62</v>
      </c>
      <c r="M47" s="69">
        <v>65</v>
      </c>
      <c r="N47" s="69">
        <f t="shared" si="0"/>
        <v>127</v>
      </c>
      <c r="O47" s="69">
        <f t="shared" si="1"/>
        <v>33</v>
      </c>
      <c r="P47" s="91">
        <f t="shared" si="2"/>
        <v>94</v>
      </c>
      <c r="Q47" s="71"/>
      <c r="R47" s="69"/>
      <c r="S47" s="69"/>
      <c r="T47" s="16">
        <f t="shared" si="5"/>
        <v>6</v>
      </c>
      <c r="W47" s="286"/>
      <c r="Y47" s="16"/>
    </row>
    <row r="48" spans="1:25" ht="21" customHeight="1">
      <c r="A48" s="20">
        <v>46</v>
      </c>
      <c r="B48" s="20">
        <v>1</v>
      </c>
      <c r="C48" s="28" t="s">
        <v>151</v>
      </c>
      <c r="D48" s="65" t="s">
        <v>264</v>
      </c>
      <c r="E48" s="65"/>
      <c r="F48" s="89" t="s">
        <v>419</v>
      </c>
      <c r="G48" s="89" t="s">
        <v>420</v>
      </c>
      <c r="H48" s="142" t="s">
        <v>665</v>
      </c>
      <c r="I48" s="67" t="s">
        <v>230</v>
      </c>
      <c r="J48" s="73">
        <v>9</v>
      </c>
      <c r="K48" s="67">
        <v>3</v>
      </c>
      <c r="L48" s="69">
        <v>52</v>
      </c>
      <c r="M48" s="69">
        <v>52</v>
      </c>
      <c r="N48" s="69">
        <f t="shared" si="0"/>
        <v>104</v>
      </c>
      <c r="O48" s="69">
        <f t="shared" si="1"/>
        <v>9</v>
      </c>
      <c r="P48" s="91">
        <f t="shared" si="2"/>
        <v>95</v>
      </c>
      <c r="Q48" s="71"/>
      <c r="R48" s="69"/>
      <c r="S48" s="69"/>
      <c r="T48" s="16">
        <f t="shared" si="5"/>
        <v>4</v>
      </c>
      <c r="U48" s="16">
        <f>J48+1</f>
        <v>10</v>
      </c>
      <c r="W48" s="286"/>
      <c r="Y48" s="16"/>
    </row>
    <row r="49" spans="1:32" s="16" customFormat="1" ht="21" customHeight="1">
      <c r="A49" s="20">
        <v>47</v>
      </c>
      <c r="B49" s="20">
        <v>1</v>
      </c>
      <c r="C49" s="28" t="s">
        <v>151</v>
      </c>
      <c r="D49" s="77" t="s">
        <v>252</v>
      </c>
      <c r="E49" s="77"/>
      <c r="F49" s="145" t="s">
        <v>179</v>
      </c>
      <c r="G49" s="145" t="s">
        <v>285</v>
      </c>
      <c r="H49" s="92" t="s">
        <v>3</v>
      </c>
      <c r="I49" s="67" t="s">
        <v>243</v>
      </c>
      <c r="J49" s="67">
        <v>35</v>
      </c>
      <c r="K49" s="67">
        <v>4</v>
      </c>
      <c r="L49" s="69">
        <v>68</v>
      </c>
      <c r="M49" s="69">
        <v>64</v>
      </c>
      <c r="N49" s="69">
        <f t="shared" si="0"/>
        <v>132</v>
      </c>
      <c r="O49" s="69">
        <f t="shared" si="1"/>
        <v>35</v>
      </c>
      <c r="P49" s="91">
        <f t="shared" si="2"/>
        <v>97</v>
      </c>
      <c r="Q49" s="71"/>
      <c r="R49" s="69"/>
      <c r="S49" s="69"/>
      <c r="T49" s="16">
        <f t="shared" si="5"/>
        <v>5</v>
      </c>
      <c r="U49" s="16">
        <v>36</v>
      </c>
    </row>
    <row r="50" spans="1:32" s="16" customFormat="1" ht="21" customHeight="1">
      <c r="A50" s="20"/>
      <c r="B50" s="20"/>
      <c r="C50" s="28"/>
      <c r="E50" s="25"/>
      <c r="F50" s="11"/>
      <c r="G50" s="11"/>
      <c r="H50" s="11"/>
      <c r="I50" s="6"/>
      <c r="J50" s="6"/>
      <c r="K50" s="6"/>
      <c r="P50" s="18"/>
      <c r="Z50" s="18"/>
      <c r="AA50" s="18"/>
      <c r="AB50" s="18"/>
      <c r="AC50" s="18"/>
      <c r="AD50" s="18"/>
      <c r="AE50" s="18"/>
      <c r="AF50" s="18"/>
    </row>
    <row r="51" spans="1:32" s="16" customFormat="1" ht="27" customHeight="1">
      <c r="A51" s="18">
        <v>48</v>
      </c>
      <c r="B51" s="18"/>
      <c r="C51" s="28" t="s">
        <v>234</v>
      </c>
      <c r="D51" s="25" t="s">
        <v>253</v>
      </c>
      <c r="F51" s="18" t="s">
        <v>666</v>
      </c>
      <c r="G51" s="18" t="s">
        <v>667</v>
      </c>
      <c r="H51" s="18" t="s">
        <v>3</v>
      </c>
      <c r="I51" s="16" t="s">
        <v>668</v>
      </c>
      <c r="J51" s="6" t="s">
        <v>234</v>
      </c>
      <c r="K51" s="6"/>
      <c r="L51" s="281">
        <v>46</v>
      </c>
      <c r="M51" s="281">
        <v>48</v>
      </c>
      <c r="N51" s="281">
        <f>SUM(L51:M51)</f>
        <v>94</v>
      </c>
      <c r="P51" s="18"/>
      <c r="Q51" s="17">
        <v>9</v>
      </c>
    </row>
    <row r="52" spans="1:32" s="16" customFormat="1" ht="21" customHeight="1">
      <c r="A52" s="18">
        <v>49</v>
      </c>
      <c r="B52" s="20"/>
      <c r="C52" s="28" t="s">
        <v>234</v>
      </c>
      <c r="D52" s="16" t="s">
        <v>258</v>
      </c>
      <c r="E52" s="25"/>
      <c r="F52" s="8" t="s">
        <v>537</v>
      </c>
      <c r="G52" s="8" t="s">
        <v>538</v>
      </c>
      <c r="H52" s="9" t="s">
        <v>3</v>
      </c>
      <c r="I52" s="6" t="s">
        <v>244</v>
      </c>
      <c r="J52" s="13" t="s">
        <v>234</v>
      </c>
      <c r="K52" s="6"/>
      <c r="L52" s="281">
        <v>42</v>
      </c>
      <c r="M52" s="281">
        <v>48</v>
      </c>
      <c r="N52" s="281">
        <f t="shared" ref="N52:N58" si="9">SUM(L52:M52)</f>
        <v>90</v>
      </c>
      <c r="P52" s="18"/>
      <c r="Q52" s="17">
        <v>5</v>
      </c>
    </row>
    <row r="53" spans="1:32" s="16" customFormat="1" ht="21" customHeight="1">
      <c r="A53" s="18">
        <v>50</v>
      </c>
      <c r="B53" s="18"/>
      <c r="C53" s="28" t="s">
        <v>234</v>
      </c>
      <c r="D53" s="16" t="s">
        <v>259</v>
      </c>
      <c r="F53" s="18" t="s">
        <v>539</v>
      </c>
      <c r="G53" s="18" t="s">
        <v>540</v>
      </c>
      <c r="H53" s="18" t="s">
        <v>3</v>
      </c>
      <c r="I53" s="16" t="s">
        <v>230</v>
      </c>
      <c r="J53" s="6" t="s">
        <v>234</v>
      </c>
      <c r="K53" s="6"/>
      <c r="L53" s="281">
        <v>53</v>
      </c>
      <c r="M53" s="281">
        <v>47</v>
      </c>
      <c r="N53" s="281">
        <f t="shared" si="9"/>
        <v>100</v>
      </c>
      <c r="O53" s="271">
        <f>(((N53+R53)/2)-72)*0.65</f>
        <v>18.850000000000001</v>
      </c>
      <c r="P53" s="18"/>
      <c r="Q53" s="17">
        <v>100</v>
      </c>
      <c r="R53" s="16">
        <v>102</v>
      </c>
    </row>
    <row r="54" spans="1:32" s="16" customFormat="1" ht="21" customHeight="1">
      <c r="A54" s="18">
        <v>51</v>
      </c>
      <c r="B54" s="18"/>
      <c r="C54" s="28" t="s">
        <v>234</v>
      </c>
      <c r="D54" s="16" t="s">
        <v>263</v>
      </c>
      <c r="F54" s="31" t="s">
        <v>145</v>
      </c>
      <c r="G54" s="31" t="s">
        <v>410</v>
      </c>
      <c r="H54" s="31" t="s">
        <v>3</v>
      </c>
      <c r="I54" s="6" t="s">
        <v>230</v>
      </c>
      <c r="J54" s="6" t="s">
        <v>234</v>
      </c>
      <c r="K54" s="6"/>
      <c r="L54" s="281">
        <v>53</v>
      </c>
      <c r="M54" s="281">
        <v>62</v>
      </c>
      <c r="N54" s="281">
        <f t="shared" si="9"/>
        <v>115</v>
      </c>
      <c r="O54" s="271"/>
      <c r="P54" s="18"/>
      <c r="Q54" s="17"/>
    </row>
    <row r="55" spans="1:32" s="16" customFormat="1" ht="21" customHeight="1">
      <c r="A55" s="18">
        <v>52</v>
      </c>
      <c r="B55" s="18"/>
      <c r="C55" s="28" t="s">
        <v>234</v>
      </c>
      <c r="D55" s="16" t="s">
        <v>264</v>
      </c>
      <c r="F55" s="18" t="s">
        <v>669</v>
      </c>
      <c r="G55" s="18" t="s">
        <v>670</v>
      </c>
      <c r="H55" s="18" t="s">
        <v>3</v>
      </c>
      <c r="I55" s="16" t="s">
        <v>230</v>
      </c>
      <c r="J55" s="6" t="s">
        <v>234</v>
      </c>
      <c r="K55" s="6"/>
      <c r="L55" s="281">
        <v>42</v>
      </c>
      <c r="M55" s="281">
        <v>47</v>
      </c>
      <c r="N55" s="281">
        <f t="shared" si="9"/>
        <v>89</v>
      </c>
      <c r="O55" s="271"/>
      <c r="P55" s="18"/>
      <c r="Q55" s="17" t="s">
        <v>685</v>
      </c>
      <c r="R55" s="16">
        <v>6</v>
      </c>
    </row>
    <row r="56" spans="1:32" s="16" customFormat="1" ht="21" customHeight="1">
      <c r="A56" s="18">
        <v>53</v>
      </c>
      <c r="B56" s="18"/>
      <c r="C56" s="28" t="s">
        <v>310</v>
      </c>
      <c r="D56" s="16" t="s">
        <v>265</v>
      </c>
      <c r="F56" s="18" t="s">
        <v>671</v>
      </c>
      <c r="G56" s="18" t="s">
        <v>672</v>
      </c>
      <c r="H56" s="18" t="s">
        <v>3</v>
      </c>
      <c r="I56" s="16" t="s">
        <v>230</v>
      </c>
      <c r="J56" s="6" t="s">
        <v>282</v>
      </c>
      <c r="K56" s="6"/>
      <c r="L56" s="281">
        <v>56</v>
      </c>
      <c r="M56" s="281">
        <v>56</v>
      </c>
      <c r="N56" s="281">
        <f t="shared" si="9"/>
        <v>112</v>
      </c>
      <c r="O56" s="271"/>
      <c r="P56" s="18"/>
      <c r="Q56" s="17"/>
      <c r="S56" s="16">
        <v>17</v>
      </c>
    </row>
    <row r="57" spans="1:32" s="16" customFormat="1" ht="21" customHeight="1">
      <c r="A57" s="18">
        <v>54</v>
      </c>
      <c r="B57" s="18"/>
      <c r="C57" s="29" t="s">
        <v>679</v>
      </c>
      <c r="D57" s="18" t="s">
        <v>678</v>
      </c>
      <c r="E57" s="18"/>
      <c r="F57" s="18" t="s">
        <v>673</v>
      </c>
      <c r="G57" s="18" t="s">
        <v>674</v>
      </c>
      <c r="H57" s="18" t="s">
        <v>681</v>
      </c>
      <c r="I57" s="16" t="s">
        <v>682</v>
      </c>
      <c r="J57" s="16" t="s">
        <v>679</v>
      </c>
      <c r="K57" s="32"/>
      <c r="L57" s="281">
        <v>43</v>
      </c>
      <c r="M57" s="281">
        <v>41</v>
      </c>
      <c r="N57" s="281">
        <f t="shared" si="9"/>
        <v>84</v>
      </c>
      <c r="P57" s="18"/>
      <c r="Q57" s="17"/>
    </row>
    <row r="58" spans="1:32" s="16" customFormat="1">
      <c r="A58" s="18">
        <v>55</v>
      </c>
      <c r="B58" s="18"/>
      <c r="C58" s="29" t="s">
        <v>679</v>
      </c>
      <c r="D58" s="18" t="s">
        <v>677</v>
      </c>
      <c r="E58" s="18"/>
      <c r="F58" s="18" t="s">
        <v>675</v>
      </c>
      <c r="G58" s="18" t="s">
        <v>676</v>
      </c>
      <c r="H58" s="18" t="s">
        <v>680</v>
      </c>
      <c r="I58" s="16" t="s">
        <v>682</v>
      </c>
      <c r="J58" s="16" t="s">
        <v>679</v>
      </c>
      <c r="K58" s="32"/>
      <c r="L58" s="281">
        <v>44</v>
      </c>
      <c r="M58" s="281">
        <v>40</v>
      </c>
      <c r="N58" s="281">
        <f t="shared" si="9"/>
        <v>84</v>
      </c>
      <c r="P58" s="18"/>
      <c r="Q58" s="17" t="s">
        <v>687</v>
      </c>
    </row>
    <row r="59" spans="1:32" s="16" customFormat="1">
      <c r="A59" s="18"/>
      <c r="B59" s="18"/>
      <c r="C59" s="29"/>
      <c r="D59" s="18"/>
      <c r="E59" s="18"/>
      <c r="F59" s="18"/>
      <c r="G59" s="18"/>
      <c r="H59" s="18"/>
      <c r="K59" s="32"/>
      <c r="L59" s="18"/>
      <c r="M59" s="18"/>
      <c r="P59" s="18"/>
      <c r="Q59" s="17"/>
    </row>
    <row r="60" spans="1:32" s="16" customFormat="1">
      <c r="A60" s="18"/>
      <c r="B60" s="18"/>
      <c r="C60" s="29"/>
      <c r="D60" s="18"/>
      <c r="E60" s="18"/>
      <c r="F60" s="18"/>
      <c r="G60" s="18"/>
      <c r="H60" s="18"/>
      <c r="K60" s="32"/>
      <c r="L60" s="18"/>
      <c r="M60" s="18"/>
      <c r="P60" s="18"/>
      <c r="Q60" s="17"/>
    </row>
    <row r="61" spans="1:32" s="16" customFormat="1">
      <c r="A61" s="18"/>
      <c r="B61" s="18"/>
      <c r="C61" s="29"/>
      <c r="D61" s="18"/>
      <c r="E61" s="18"/>
      <c r="F61" s="18"/>
      <c r="G61" s="18"/>
      <c r="H61" s="18"/>
      <c r="K61" s="32"/>
      <c r="L61" s="18"/>
      <c r="M61" s="18"/>
      <c r="P61" s="18"/>
      <c r="Q61" s="17"/>
    </row>
    <row r="62" spans="1:32" s="16" customFormat="1">
      <c r="A62" s="18"/>
      <c r="B62" s="18"/>
      <c r="C62" s="29"/>
      <c r="D62" s="18"/>
      <c r="E62" s="18"/>
      <c r="F62" s="18"/>
      <c r="G62" s="18"/>
      <c r="H62" s="18"/>
      <c r="K62" s="32"/>
      <c r="L62" s="18"/>
      <c r="M62" s="18"/>
      <c r="P62" s="18"/>
      <c r="Q62" s="17"/>
      <c r="W62" s="17"/>
    </row>
    <row r="63" spans="1:32" s="16" customFormat="1">
      <c r="A63" s="18"/>
      <c r="B63" s="18"/>
      <c r="C63" s="29"/>
      <c r="D63" s="18"/>
      <c r="E63" s="18"/>
      <c r="F63" s="18"/>
      <c r="G63" s="18"/>
      <c r="H63" s="18"/>
      <c r="K63" s="32"/>
      <c r="L63" s="18"/>
      <c r="M63" s="18"/>
      <c r="P63" s="18"/>
      <c r="Q63" s="17"/>
      <c r="W63" s="17"/>
    </row>
    <row r="64" spans="1:32" s="16" customFormat="1">
      <c r="A64" s="18"/>
      <c r="B64" s="18"/>
      <c r="C64" s="29"/>
      <c r="D64" s="18"/>
      <c r="E64" s="18"/>
      <c r="F64" s="18"/>
      <c r="G64" s="18"/>
      <c r="H64" s="18"/>
      <c r="K64" s="32"/>
      <c r="L64" s="18"/>
      <c r="M64" s="18"/>
      <c r="P64" s="18"/>
      <c r="Q64" s="17"/>
      <c r="W64" s="17"/>
    </row>
    <row r="65" spans="1:23" s="16" customFormat="1">
      <c r="A65" s="18"/>
      <c r="B65" s="18"/>
      <c r="C65" s="29"/>
      <c r="D65" s="18"/>
      <c r="E65" s="18"/>
      <c r="F65" s="18"/>
      <c r="G65" s="18"/>
      <c r="H65" s="18"/>
      <c r="K65" s="32"/>
      <c r="L65" s="18"/>
      <c r="M65" s="18"/>
      <c r="P65" s="18"/>
      <c r="Q65" s="17"/>
      <c r="W65" s="17"/>
    </row>
    <row r="66" spans="1:23" s="16" customFormat="1">
      <c r="A66" s="18"/>
      <c r="B66" s="18"/>
      <c r="C66" s="29"/>
      <c r="D66" s="18"/>
      <c r="E66" s="18"/>
      <c r="F66" s="18"/>
      <c r="G66" s="18"/>
      <c r="H66" s="18"/>
      <c r="K66" s="32"/>
      <c r="L66" s="18"/>
      <c r="M66" s="18"/>
      <c r="P66" s="18"/>
      <c r="Q66" s="17"/>
      <c r="W66" s="17"/>
    </row>
    <row r="67" spans="1:23" s="16" customFormat="1">
      <c r="A67" s="18"/>
      <c r="B67" s="18"/>
      <c r="C67" s="29"/>
      <c r="D67" s="18"/>
      <c r="E67" s="18"/>
      <c r="F67" s="18"/>
      <c r="G67" s="18"/>
      <c r="H67" s="18"/>
      <c r="K67" s="32"/>
      <c r="L67" s="18"/>
      <c r="M67" s="18"/>
      <c r="P67" s="18"/>
      <c r="Q67" s="17"/>
      <c r="W67" s="17"/>
    </row>
    <row r="68" spans="1:23" s="16" customFormat="1">
      <c r="A68" s="18"/>
      <c r="B68" s="18"/>
      <c r="C68" s="29"/>
      <c r="D68" s="18"/>
      <c r="E68" s="18"/>
      <c r="F68" s="18"/>
      <c r="G68" s="18"/>
      <c r="H68" s="18"/>
      <c r="K68" s="32"/>
      <c r="L68" s="18"/>
      <c r="M68" s="18"/>
      <c r="P68" s="18"/>
      <c r="Q68" s="17"/>
      <c r="W68" s="17"/>
    </row>
    <row r="69" spans="1:23" s="16" customFormat="1">
      <c r="A69" s="18"/>
      <c r="B69" s="18"/>
      <c r="C69" s="29"/>
      <c r="D69" s="18"/>
      <c r="E69" s="18"/>
      <c r="F69" s="18"/>
      <c r="G69" s="18"/>
      <c r="H69" s="18"/>
      <c r="K69" s="32"/>
      <c r="L69" s="18"/>
      <c r="M69" s="18"/>
      <c r="P69" s="18"/>
      <c r="Q69" s="17"/>
      <c r="W69" s="17"/>
    </row>
    <row r="70" spans="1:23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P70" s="18"/>
      <c r="Q70" s="17"/>
      <c r="W70" s="17"/>
    </row>
    <row r="71" spans="1:23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P71" s="18"/>
      <c r="Q71" s="17"/>
      <c r="W71" s="17"/>
    </row>
    <row r="72" spans="1:23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P72" s="18"/>
      <c r="Q72" s="17"/>
      <c r="W72" s="17"/>
    </row>
    <row r="73" spans="1:23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P73" s="18"/>
      <c r="Q73" s="17"/>
      <c r="W73" s="17"/>
    </row>
    <row r="74" spans="1:23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P74" s="18"/>
      <c r="Q74" s="17"/>
      <c r="W74" s="17"/>
    </row>
    <row r="75" spans="1:23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P75" s="18"/>
      <c r="Q75" s="17"/>
      <c r="W75" s="17"/>
    </row>
    <row r="76" spans="1:23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P76" s="18"/>
      <c r="Q76" s="17"/>
      <c r="W76" s="17"/>
    </row>
    <row r="77" spans="1:23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P77" s="18"/>
      <c r="Q77" s="17"/>
      <c r="W77" s="17"/>
    </row>
    <row r="78" spans="1:23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P78" s="18"/>
      <c r="Q78" s="17"/>
      <c r="W78" s="17"/>
    </row>
    <row r="79" spans="1:23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P79" s="18"/>
      <c r="Q79" s="17"/>
      <c r="W79" s="17"/>
    </row>
    <row r="80" spans="1:23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P80" s="18"/>
      <c r="Q80" s="17"/>
      <c r="W80" s="17"/>
    </row>
    <row r="81" spans="1:23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P81" s="18"/>
      <c r="Q81" s="17"/>
      <c r="W81" s="17"/>
    </row>
    <row r="82" spans="1:23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P82" s="18"/>
      <c r="Q82" s="17"/>
      <c r="W82" s="17"/>
    </row>
    <row r="83" spans="1:23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P83" s="18"/>
      <c r="Q83" s="17"/>
      <c r="W83" s="17"/>
    </row>
    <row r="84" spans="1:23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P84" s="18"/>
      <c r="Q84" s="17"/>
      <c r="W84" s="17"/>
    </row>
    <row r="85" spans="1:23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P85" s="18"/>
      <c r="Q85" s="17"/>
      <c r="W85" s="17"/>
    </row>
    <row r="86" spans="1:23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P86" s="18"/>
      <c r="Q86" s="17"/>
      <c r="W86" s="17"/>
    </row>
    <row r="87" spans="1:23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P87" s="18"/>
      <c r="Q87" s="17"/>
      <c r="W87" s="17"/>
    </row>
    <row r="88" spans="1:23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P88" s="18"/>
      <c r="Q88" s="17"/>
      <c r="W88" s="17"/>
    </row>
    <row r="89" spans="1:23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P89" s="18"/>
      <c r="Q89" s="17"/>
      <c r="W89" s="17"/>
    </row>
    <row r="90" spans="1:23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P90" s="18"/>
      <c r="Q90" s="17"/>
      <c r="W90" s="17"/>
    </row>
    <row r="91" spans="1:23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P91" s="18"/>
      <c r="Q91" s="17"/>
      <c r="W91" s="17"/>
    </row>
    <row r="92" spans="1:23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P92" s="18"/>
      <c r="Q92" s="17"/>
      <c r="W92" s="17"/>
    </row>
    <row r="93" spans="1:23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P93" s="18"/>
      <c r="Q93" s="17"/>
      <c r="W93" s="17"/>
    </row>
    <row r="94" spans="1:23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P94" s="18"/>
      <c r="Q94" s="17"/>
      <c r="W94" s="17"/>
    </row>
    <row r="95" spans="1:23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P95" s="18"/>
      <c r="Q95" s="17"/>
      <c r="W95" s="17"/>
    </row>
    <row r="96" spans="1:23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P96" s="18"/>
      <c r="Q96" s="17"/>
      <c r="W96" s="17"/>
    </row>
    <row r="97" spans="1:23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P97" s="18"/>
      <c r="Q97" s="17"/>
      <c r="W97" s="17"/>
    </row>
    <row r="98" spans="1:23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P98" s="18"/>
      <c r="Q98" s="17"/>
      <c r="W98" s="17"/>
    </row>
    <row r="99" spans="1:23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P99" s="18"/>
      <c r="Q99" s="17"/>
      <c r="W99" s="17"/>
    </row>
    <row r="100" spans="1:23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P100" s="18"/>
      <c r="Q100" s="17"/>
      <c r="W100" s="17"/>
    </row>
    <row r="101" spans="1:23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P101" s="18"/>
      <c r="Q101" s="17"/>
      <c r="W101" s="17"/>
    </row>
    <row r="102" spans="1:23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P102" s="18"/>
      <c r="Q102" s="17"/>
      <c r="W102" s="17"/>
    </row>
    <row r="103" spans="1:23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P103" s="18"/>
      <c r="Q103" s="17"/>
      <c r="W103" s="17"/>
    </row>
    <row r="104" spans="1:23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P104" s="18"/>
      <c r="Q104" s="17"/>
      <c r="W104" s="17"/>
    </row>
    <row r="105" spans="1:23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P105" s="18"/>
      <c r="Q105" s="17"/>
      <c r="W105" s="17"/>
    </row>
    <row r="106" spans="1:23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P106" s="18"/>
      <c r="Q106" s="17"/>
      <c r="W106" s="17"/>
    </row>
    <row r="107" spans="1:23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P107" s="18"/>
      <c r="Q107" s="17"/>
      <c r="W107" s="17"/>
    </row>
    <row r="108" spans="1:23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P108" s="18"/>
      <c r="Q108" s="17"/>
      <c r="W108" s="17"/>
    </row>
    <row r="109" spans="1:23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P109" s="18"/>
      <c r="Q109" s="17"/>
      <c r="W109" s="17"/>
    </row>
    <row r="110" spans="1:23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P110" s="18"/>
      <c r="Q110" s="17"/>
      <c r="W110" s="17"/>
    </row>
    <row r="111" spans="1:23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P111" s="18"/>
      <c r="Q111" s="17"/>
      <c r="W111" s="17"/>
    </row>
    <row r="112" spans="1:23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P112" s="18"/>
      <c r="Q112" s="17"/>
      <c r="W112" s="17"/>
    </row>
    <row r="113" spans="1:32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P113" s="18"/>
      <c r="Q113" s="17"/>
      <c r="W113" s="17"/>
    </row>
    <row r="114" spans="1:32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P114" s="18"/>
      <c r="Q114" s="17"/>
      <c r="W114" s="17"/>
    </row>
    <row r="115" spans="1:32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P115" s="18"/>
      <c r="Q115" s="17"/>
      <c r="W115" s="17"/>
    </row>
    <row r="116" spans="1:32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P116" s="18"/>
      <c r="Q116" s="17"/>
      <c r="W116" s="17"/>
    </row>
    <row r="117" spans="1:32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P117" s="18"/>
      <c r="Q117" s="18"/>
      <c r="W117" s="17"/>
    </row>
    <row r="118" spans="1:32">
      <c r="Y118" s="16"/>
      <c r="Z118" s="16"/>
      <c r="AA118" s="16"/>
      <c r="AB118" s="16"/>
      <c r="AC118" s="16"/>
      <c r="AD118" s="16"/>
      <c r="AE118" s="16"/>
      <c r="AF118" s="16"/>
    </row>
  </sheetData>
  <sortState xmlns:xlrd2="http://schemas.microsoft.com/office/spreadsheetml/2017/richdata2" ref="D3:S49">
    <sortCondition ref="P3:P49"/>
    <sortCondition ref="O3:O49"/>
    <sortCondition ref="E3:E49"/>
  </sortState>
  <mergeCells count="1">
    <mergeCell ref="Z2:AA2"/>
  </mergeCells>
  <phoneticPr fontId="60"/>
  <dataValidations count="1">
    <dataValidation type="list" allowBlank="1" showInputMessage="1" showErrorMessage="1" sqref="C3:C55" xr:uid="{2AC9AEA6-F91C-438E-9670-C2819F1D3ED4}">
      <formula1>"会員,NEW-1,NEW-2,GUEST"</formula1>
    </dataValidation>
  </dataValidations>
  <printOptions gridLines="1"/>
  <pageMargins left="0.25" right="0.25" top="0.75" bottom="0.75" header="0.3" footer="0.3"/>
  <pageSetup scale="3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0398-8C91-4EDB-9F63-777FC60E1AC2}">
  <sheetPr>
    <pageSetUpPr fitToPage="1"/>
  </sheetPr>
  <dimension ref="A1:AF1048574"/>
  <sheetViews>
    <sheetView tabSelected="1" view="pageBreakPreview" zoomScale="80" zoomScaleNormal="70" zoomScaleSheetLayoutView="80" workbookViewId="0">
      <pane xSplit="7" ySplit="2" topLeftCell="J3" activePane="bottomRight" state="frozen"/>
      <selection pane="topRight" activeCell="F1" sqref="F1"/>
      <selection pane="bottomLeft" activeCell="A4" sqref="A4"/>
      <selection pane="bottomRight" activeCell="U19" sqref="U19"/>
    </sheetView>
  </sheetViews>
  <sheetFormatPr defaultColWidth="9.125" defaultRowHeight="15"/>
  <cols>
    <col min="1" max="2" width="3.875" style="18" customWidth="1"/>
    <col min="3" max="3" width="8.625" style="29" bestFit="1" customWidth="1"/>
    <col min="4" max="5" width="4.625" style="18" customWidth="1"/>
    <col min="6" max="6" width="12.625" style="18" customWidth="1"/>
    <col min="7" max="7" width="10.125" style="18" bestFit="1" customWidth="1"/>
    <col min="8" max="8" width="24.125" style="18" customWidth="1"/>
    <col min="9" max="9" width="8.125" style="16" customWidth="1"/>
    <col min="10" max="10" width="7.625" style="16" customWidth="1"/>
    <col min="11" max="11" width="7.625" style="32" customWidth="1"/>
    <col min="12" max="13" width="7.625" style="18" customWidth="1"/>
    <col min="14" max="14" width="8.125" style="16" customWidth="1"/>
    <col min="15" max="15" width="5.625" style="16" customWidth="1"/>
    <col min="16" max="16" width="5.375" style="18" bestFit="1" customWidth="1"/>
    <col min="17" max="17" width="10" style="18" customWidth="1"/>
    <col min="18" max="20" width="10" style="16" customWidth="1"/>
    <col min="21" max="21" width="9.125" style="16"/>
    <col min="22" max="22" width="6.125" style="16" customWidth="1"/>
    <col min="23" max="23" width="17.375" style="17" customWidth="1"/>
    <col min="24" max="24" width="11.25" style="16" customWidth="1"/>
    <col min="25" max="25" width="62.5" style="18" customWidth="1"/>
    <col min="26" max="27" width="24.875" style="18" customWidth="1"/>
    <col min="28" max="16384" width="9.125" style="18"/>
  </cols>
  <sheetData>
    <row r="1" spans="1:32" ht="18.75" thickBot="1">
      <c r="A1" s="50" t="s">
        <v>747</v>
      </c>
      <c r="B1" s="50"/>
      <c r="C1" s="30"/>
      <c r="D1" s="21"/>
      <c r="E1" s="21"/>
      <c r="F1" s="21"/>
      <c r="G1" s="21"/>
    </row>
    <row r="2" spans="1:32" ht="32.25" customHeight="1" thickBot="1">
      <c r="A2" s="22" t="s">
        <v>93</v>
      </c>
      <c r="B2" s="22" t="s">
        <v>101</v>
      </c>
      <c r="C2" s="28" t="s">
        <v>33</v>
      </c>
      <c r="D2" s="16" t="s">
        <v>94</v>
      </c>
      <c r="E2" s="16" t="s">
        <v>367</v>
      </c>
      <c r="F2" s="22" t="s">
        <v>49</v>
      </c>
      <c r="G2" s="22" t="s">
        <v>50</v>
      </c>
      <c r="H2" s="22" t="s">
        <v>32</v>
      </c>
      <c r="I2" s="22" t="s">
        <v>345</v>
      </c>
      <c r="J2" s="22" t="s">
        <v>346</v>
      </c>
      <c r="K2" s="23" t="s">
        <v>347</v>
      </c>
      <c r="L2" s="22" t="s">
        <v>35</v>
      </c>
      <c r="M2" s="22" t="s">
        <v>36</v>
      </c>
      <c r="N2" s="22" t="s">
        <v>37</v>
      </c>
      <c r="O2" s="22" t="s">
        <v>370</v>
      </c>
      <c r="P2" s="22" t="s">
        <v>38</v>
      </c>
      <c r="Q2" s="15" t="s">
        <v>162</v>
      </c>
      <c r="R2" s="15" t="s">
        <v>99</v>
      </c>
      <c r="S2" s="15" t="s">
        <v>100</v>
      </c>
      <c r="T2" s="44" t="s">
        <v>155</v>
      </c>
      <c r="U2" s="64"/>
      <c r="V2" s="64"/>
      <c r="W2" s="105" t="s">
        <v>423</v>
      </c>
      <c r="X2" s="106" t="s">
        <v>424</v>
      </c>
      <c r="Y2" s="106" t="s">
        <v>542</v>
      </c>
      <c r="Z2" s="336" t="s">
        <v>543</v>
      </c>
      <c r="AA2" s="337"/>
      <c r="AB2" s="106" t="s">
        <v>544</v>
      </c>
      <c r="AC2" s="106" t="s">
        <v>545</v>
      </c>
      <c r="AD2" s="106" t="s">
        <v>546</v>
      </c>
      <c r="AE2" s="106" t="s">
        <v>370</v>
      </c>
      <c r="AF2" s="107" t="s">
        <v>547</v>
      </c>
    </row>
    <row r="3" spans="1:32" ht="21" customHeight="1" thickTop="1">
      <c r="A3" s="20">
        <v>1</v>
      </c>
      <c r="B3" s="20">
        <v>21</v>
      </c>
      <c r="C3" s="28" t="s">
        <v>97</v>
      </c>
      <c r="D3" s="77" t="s">
        <v>257</v>
      </c>
      <c r="E3" s="65"/>
      <c r="F3" s="66" t="s">
        <v>112</v>
      </c>
      <c r="G3" s="66" t="s">
        <v>113</v>
      </c>
      <c r="H3" s="142" t="s">
        <v>3</v>
      </c>
      <c r="I3" s="67" t="s">
        <v>244</v>
      </c>
      <c r="J3" s="67">
        <v>20</v>
      </c>
      <c r="K3" s="67">
        <v>54</v>
      </c>
      <c r="L3" s="69">
        <v>44</v>
      </c>
      <c r="M3" s="69">
        <v>44</v>
      </c>
      <c r="N3" s="69">
        <f t="shared" ref="N3:N34" si="0">SUM(L3:M3)</f>
        <v>88</v>
      </c>
      <c r="O3" s="69">
        <f t="shared" ref="O3:O34" si="1">J3</f>
        <v>20</v>
      </c>
      <c r="P3" s="91">
        <f t="shared" ref="P3:P34" si="2">N3-O3</f>
        <v>68</v>
      </c>
      <c r="Q3" s="71">
        <v>12</v>
      </c>
      <c r="R3" s="69"/>
      <c r="S3" s="69" t="s">
        <v>758</v>
      </c>
      <c r="T3" s="16">
        <f>K3+B3</f>
        <v>75</v>
      </c>
      <c r="U3" s="104"/>
      <c r="V3" s="63"/>
      <c r="W3" s="108" t="s">
        <v>548</v>
      </c>
      <c r="X3" s="109">
        <v>50</v>
      </c>
      <c r="Y3" s="110" t="s">
        <v>289</v>
      </c>
      <c r="Z3" s="139" t="str">
        <f t="shared" ref="Z3:AA14" si="3">F3</f>
        <v>Akutagawa</v>
      </c>
      <c r="AA3" s="139" t="str">
        <f t="shared" si="3"/>
        <v>Hiroshi</v>
      </c>
      <c r="AB3" s="130">
        <f t="shared" ref="AB3:AD7" si="4">L3</f>
        <v>44</v>
      </c>
      <c r="AC3" s="131">
        <f t="shared" si="4"/>
        <v>44</v>
      </c>
      <c r="AD3" s="131">
        <f t="shared" si="4"/>
        <v>88</v>
      </c>
      <c r="AE3" s="131">
        <f>J3</f>
        <v>20</v>
      </c>
      <c r="AF3" s="132">
        <f>P3</f>
        <v>68</v>
      </c>
    </row>
    <row r="4" spans="1:32" ht="21" customHeight="1">
      <c r="A4" s="20">
        <v>2</v>
      </c>
      <c r="B4" s="20">
        <v>18</v>
      </c>
      <c r="C4" s="28" t="s">
        <v>97</v>
      </c>
      <c r="D4" s="77" t="s">
        <v>264</v>
      </c>
      <c r="E4" s="77"/>
      <c r="F4" s="89" t="s">
        <v>134</v>
      </c>
      <c r="G4" s="89" t="s">
        <v>242</v>
      </c>
      <c r="H4" s="89" t="s">
        <v>68</v>
      </c>
      <c r="I4" s="67" t="s">
        <v>230</v>
      </c>
      <c r="J4" s="140">
        <v>27</v>
      </c>
      <c r="K4" s="67">
        <v>15</v>
      </c>
      <c r="L4" s="69">
        <v>48</v>
      </c>
      <c r="M4" s="69">
        <v>47</v>
      </c>
      <c r="N4" s="69">
        <f t="shared" si="0"/>
        <v>95</v>
      </c>
      <c r="O4" s="69">
        <f t="shared" si="1"/>
        <v>27</v>
      </c>
      <c r="P4" s="91">
        <f t="shared" si="2"/>
        <v>68</v>
      </c>
      <c r="Q4" s="71"/>
      <c r="R4" s="69"/>
      <c r="S4" s="69"/>
      <c r="T4" s="16">
        <f t="shared" ref="T4:T58" si="5">K4+B4</f>
        <v>33</v>
      </c>
      <c r="U4" s="104"/>
      <c r="V4" s="63"/>
      <c r="W4" s="111" t="s">
        <v>425</v>
      </c>
      <c r="X4" s="112"/>
      <c r="Y4" s="113" t="s">
        <v>149</v>
      </c>
      <c r="Z4" s="126" t="str">
        <f t="shared" si="3"/>
        <v>Hijima</v>
      </c>
      <c r="AA4" s="126" t="str">
        <f t="shared" si="3"/>
        <v>Toby</v>
      </c>
      <c r="AB4" s="130">
        <f t="shared" si="4"/>
        <v>48</v>
      </c>
      <c r="AC4" s="131">
        <f t="shared" si="4"/>
        <v>47</v>
      </c>
      <c r="AD4" s="131">
        <f t="shared" si="4"/>
        <v>95</v>
      </c>
      <c r="AE4" s="131">
        <f t="shared" ref="AE4:AE7" si="6">J4</f>
        <v>27</v>
      </c>
      <c r="AF4" s="132">
        <f t="shared" ref="AF4:AF7" si="7">P4</f>
        <v>68</v>
      </c>
    </row>
    <row r="5" spans="1:32" ht="21" customHeight="1">
      <c r="A5" s="20">
        <v>3</v>
      </c>
      <c r="B5" s="20">
        <v>15</v>
      </c>
      <c r="C5" s="28" t="s">
        <v>97</v>
      </c>
      <c r="D5" s="65" t="s">
        <v>253</v>
      </c>
      <c r="E5" s="76"/>
      <c r="F5" s="76" t="s">
        <v>6</v>
      </c>
      <c r="G5" s="76" t="s">
        <v>7</v>
      </c>
      <c r="H5" s="76" t="s">
        <v>246</v>
      </c>
      <c r="I5" s="69" t="s">
        <v>230</v>
      </c>
      <c r="J5" s="69">
        <v>29</v>
      </c>
      <c r="K5" s="67">
        <v>27</v>
      </c>
      <c r="L5" s="69">
        <v>47</v>
      </c>
      <c r="M5" s="69">
        <v>50</v>
      </c>
      <c r="N5" s="69">
        <f t="shared" si="0"/>
        <v>97</v>
      </c>
      <c r="O5" s="69">
        <f t="shared" si="1"/>
        <v>29</v>
      </c>
      <c r="P5" s="91">
        <f t="shared" si="2"/>
        <v>68</v>
      </c>
      <c r="Q5" s="76"/>
      <c r="R5" s="69"/>
      <c r="S5" s="69"/>
      <c r="T5" s="16">
        <f t="shared" si="5"/>
        <v>42</v>
      </c>
      <c r="U5" s="104"/>
      <c r="V5" s="63"/>
      <c r="W5" s="111" t="s">
        <v>426</v>
      </c>
      <c r="X5" s="112"/>
      <c r="Y5" s="113" t="s">
        <v>549</v>
      </c>
      <c r="Z5" s="126" t="str">
        <f t="shared" si="3"/>
        <v>Ichikawa</v>
      </c>
      <c r="AA5" s="126" t="str">
        <f t="shared" si="3"/>
        <v>Yoji</v>
      </c>
      <c r="AB5" s="130">
        <f t="shared" si="4"/>
        <v>47</v>
      </c>
      <c r="AC5" s="131">
        <f t="shared" si="4"/>
        <v>50</v>
      </c>
      <c r="AD5" s="131">
        <f t="shared" si="4"/>
        <v>97</v>
      </c>
      <c r="AE5" s="131">
        <f t="shared" si="6"/>
        <v>29</v>
      </c>
      <c r="AF5" s="132">
        <f t="shared" si="7"/>
        <v>68</v>
      </c>
    </row>
    <row r="6" spans="1:32" ht="21" customHeight="1">
      <c r="A6" s="20">
        <v>4</v>
      </c>
      <c r="B6" s="20">
        <v>12</v>
      </c>
      <c r="C6" s="28" t="s">
        <v>97</v>
      </c>
      <c r="D6" s="65" t="s">
        <v>258</v>
      </c>
      <c r="E6" s="77"/>
      <c r="F6" s="89" t="s">
        <v>411</v>
      </c>
      <c r="G6" s="89" t="s">
        <v>412</v>
      </c>
      <c r="H6" s="89" t="s">
        <v>390</v>
      </c>
      <c r="I6" s="67" t="s">
        <v>230</v>
      </c>
      <c r="J6" s="140">
        <v>23</v>
      </c>
      <c r="K6" s="67">
        <v>2</v>
      </c>
      <c r="L6" s="69">
        <v>46</v>
      </c>
      <c r="M6" s="69">
        <v>46</v>
      </c>
      <c r="N6" s="69">
        <f t="shared" si="0"/>
        <v>92</v>
      </c>
      <c r="O6" s="69">
        <f t="shared" si="1"/>
        <v>23</v>
      </c>
      <c r="P6" s="91">
        <f t="shared" si="2"/>
        <v>69</v>
      </c>
      <c r="Q6" s="71"/>
      <c r="R6" s="69"/>
      <c r="S6" s="69"/>
      <c r="T6" s="16">
        <f t="shared" si="5"/>
        <v>14</v>
      </c>
      <c r="W6" s="111" t="s">
        <v>427</v>
      </c>
      <c r="X6" s="112"/>
      <c r="Y6" s="113" t="s">
        <v>550</v>
      </c>
      <c r="Z6" s="126" t="str">
        <f t="shared" si="3"/>
        <v>Sugimoto</v>
      </c>
      <c r="AA6" s="126" t="str">
        <f t="shared" si="3"/>
        <v>Satoshi</v>
      </c>
      <c r="AB6" s="130">
        <f t="shared" si="4"/>
        <v>46</v>
      </c>
      <c r="AC6" s="131">
        <f t="shared" si="4"/>
        <v>46</v>
      </c>
      <c r="AD6" s="131">
        <f t="shared" si="4"/>
        <v>92</v>
      </c>
      <c r="AE6" s="131">
        <f t="shared" si="6"/>
        <v>23</v>
      </c>
      <c r="AF6" s="132">
        <f t="shared" si="7"/>
        <v>69</v>
      </c>
    </row>
    <row r="7" spans="1:32" ht="21" customHeight="1" thickBot="1">
      <c r="A7" s="20">
        <v>5</v>
      </c>
      <c r="B7" s="20">
        <v>11</v>
      </c>
      <c r="C7" s="28" t="s">
        <v>97</v>
      </c>
      <c r="D7" s="65" t="s">
        <v>253</v>
      </c>
      <c r="E7" s="69"/>
      <c r="F7" s="66" t="s">
        <v>92</v>
      </c>
      <c r="G7" s="66" t="s">
        <v>89</v>
      </c>
      <c r="H7" s="66" t="s">
        <v>90</v>
      </c>
      <c r="I7" s="67" t="s">
        <v>230</v>
      </c>
      <c r="J7" s="67">
        <v>27</v>
      </c>
      <c r="K7" s="67">
        <v>5</v>
      </c>
      <c r="L7" s="69">
        <v>50</v>
      </c>
      <c r="M7" s="69">
        <v>47</v>
      </c>
      <c r="N7" s="69">
        <f t="shared" si="0"/>
        <v>97</v>
      </c>
      <c r="O7" s="69">
        <f t="shared" si="1"/>
        <v>27</v>
      </c>
      <c r="P7" s="91">
        <f t="shared" si="2"/>
        <v>70</v>
      </c>
      <c r="Q7" s="71"/>
      <c r="R7" s="69"/>
      <c r="S7" s="69"/>
      <c r="T7" s="16">
        <f t="shared" si="5"/>
        <v>16</v>
      </c>
      <c r="W7" s="111" t="s">
        <v>428</v>
      </c>
      <c r="X7" s="112"/>
      <c r="Y7" s="113" t="s">
        <v>551</v>
      </c>
      <c r="Z7" s="126" t="str">
        <f t="shared" si="3"/>
        <v>Mori</v>
      </c>
      <c r="AA7" s="126" t="str">
        <f t="shared" si="3"/>
        <v>Shigetaka</v>
      </c>
      <c r="AB7" s="133">
        <f t="shared" si="4"/>
        <v>50</v>
      </c>
      <c r="AC7" s="133">
        <f t="shared" si="4"/>
        <v>47</v>
      </c>
      <c r="AD7" s="133">
        <f t="shared" si="4"/>
        <v>97</v>
      </c>
      <c r="AE7" s="131">
        <f t="shared" si="6"/>
        <v>27</v>
      </c>
      <c r="AF7" s="134">
        <f t="shared" si="7"/>
        <v>70</v>
      </c>
    </row>
    <row r="8" spans="1:32" ht="21" customHeight="1">
      <c r="A8" s="20">
        <v>6</v>
      </c>
      <c r="B8" s="20">
        <v>10</v>
      </c>
      <c r="C8" s="28" t="s">
        <v>97</v>
      </c>
      <c r="D8" s="77" t="s">
        <v>257</v>
      </c>
      <c r="E8" s="65"/>
      <c r="F8" s="66" t="s">
        <v>218</v>
      </c>
      <c r="G8" s="66" t="s">
        <v>397</v>
      </c>
      <c r="H8" s="66" t="s">
        <v>398</v>
      </c>
      <c r="I8" s="67" t="s">
        <v>230</v>
      </c>
      <c r="J8" s="140">
        <v>32</v>
      </c>
      <c r="K8" s="67">
        <v>4</v>
      </c>
      <c r="L8" s="69">
        <v>48</v>
      </c>
      <c r="M8" s="69">
        <v>54</v>
      </c>
      <c r="N8" s="69">
        <f t="shared" si="0"/>
        <v>102</v>
      </c>
      <c r="O8" s="69">
        <f t="shared" si="1"/>
        <v>32</v>
      </c>
      <c r="P8" s="91">
        <f t="shared" si="2"/>
        <v>70</v>
      </c>
      <c r="Q8" s="71"/>
      <c r="R8" s="69"/>
      <c r="S8" s="69"/>
      <c r="T8" s="16">
        <f t="shared" si="5"/>
        <v>14</v>
      </c>
      <c r="W8" s="111" t="s">
        <v>429</v>
      </c>
      <c r="X8" s="116"/>
      <c r="Y8" s="113" t="s">
        <v>552</v>
      </c>
      <c r="Z8" s="126" t="str">
        <f t="shared" si="3"/>
        <v>Hayakawa</v>
      </c>
      <c r="AA8" s="127" t="str">
        <f t="shared" si="3"/>
        <v>Koji</v>
      </c>
      <c r="AB8" s="148"/>
      <c r="AC8" s="149"/>
      <c r="AD8" s="150"/>
      <c r="AE8" s="150"/>
      <c r="AF8" s="150"/>
    </row>
    <row r="9" spans="1:32" ht="21" customHeight="1">
      <c r="A9" s="20">
        <v>7</v>
      </c>
      <c r="B9" s="20">
        <v>9</v>
      </c>
      <c r="C9" s="28" t="s">
        <v>97</v>
      </c>
      <c r="D9" s="77" t="s">
        <v>257</v>
      </c>
      <c r="E9" s="77"/>
      <c r="F9" s="89" t="s">
        <v>141</v>
      </c>
      <c r="G9" s="89" t="s">
        <v>142</v>
      </c>
      <c r="H9" s="89" t="s">
        <v>3</v>
      </c>
      <c r="I9" s="67" t="s">
        <v>230</v>
      </c>
      <c r="J9" s="140">
        <v>13</v>
      </c>
      <c r="K9" s="67">
        <v>40</v>
      </c>
      <c r="L9" s="69">
        <v>41</v>
      </c>
      <c r="M9" s="69">
        <v>43</v>
      </c>
      <c r="N9" s="69">
        <f t="shared" si="0"/>
        <v>84</v>
      </c>
      <c r="O9" s="69">
        <f t="shared" si="1"/>
        <v>13</v>
      </c>
      <c r="P9" s="91">
        <f t="shared" si="2"/>
        <v>71</v>
      </c>
      <c r="Q9" s="71">
        <v>17</v>
      </c>
      <c r="R9" s="69"/>
      <c r="S9" s="69"/>
      <c r="T9" s="16">
        <f t="shared" si="5"/>
        <v>49</v>
      </c>
      <c r="W9" s="111" t="s">
        <v>430</v>
      </c>
      <c r="X9" s="116"/>
      <c r="Y9" s="113" t="s">
        <v>553</v>
      </c>
      <c r="Z9" s="126" t="str">
        <f t="shared" si="3"/>
        <v>Kanno</v>
      </c>
      <c r="AA9" s="127" t="str">
        <f t="shared" si="3"/>
        <v>Tetsu</v>
      </c>
      <c r="AB9" s="128"/>
      <c r="AC9" s="33"/>
      <c r="AD9" s="33"/>
      <c r="AE9" s="33"/>
      <c r="AF9" s="33"/>
    </row>
    <row r="10" spans="1:32" ht="21" customHeight="1">
      <c r="A10" s="20">
        <v>8</v>
      </c>
      <c r="B10" s="20">
        <v>8</v>
      </c>
      <c r="C10" s="28" t="s">
        <v>97</v>
      </c>
      <c r="D10" s="65" t="s">
        <v>250</v>
      </c>
      <c r="E10" s="77"/>
      <c r="F10" s="66" t="s">
        <v>729</v>
      </c>
      <c r="G10" s="66" t="s">
        <v>274</v>
      </c>
      <c r="H10" s="89" t="s">
        <v>3</v>
      </c>
      <c r="I10" s="67" t="s">
        <v>230</v>
      </c>
      <c r="J10" s="140">
        <v>30</v>
      </c>
      <c r="K10" s="67">
        <v>9</v>
      </c>
      <c r="L10" s="69">
        <v>49</v>
      </c>
      <c r="M10" s="69">
        <v>52</v>
      </c>
      <c r="N10" s="69">
        <f t="shared" si="0"/>
        <v>101</v>
      </c>
      <c r="O10" s="69">
        <f t="shared" si="1"/>
        <v>30</v>
      </c>
      <c r="P10" s="91">
        <f t="shared" si="2"/>
        <v>71</v>
      </c>
      <c r="Q10" s="71" t="s">
        <v>749</v>
      </c>
      <c r="R10" s="69">
        <v>3</v>
      </c>
      <c r="S10" s="69"/>
      <c r="T10" s="16">
        <f t="shared" si="5"/>
        <v>17</v>
      </c>
      <c r="W10" s="111" t="s">
        <v>431</v>
      </c>
      <c r="X10" s="116"/>
      <c r="Y10" s="113" t="s">
        <v>554</v>
      </c>
      <c r="Z10" s="126" t="str">
        <f t="shared" si="3"/>
        <v>Ito</v>
      </c>
      <c r="AA10" s="127" t="str">
        <f t="shared" si="3"/>
        <v>Hiroki</v>
      </c>
      <c r="AB10" s="128"/>
      <c r="AC10" s="33"/>
      <c r="AD10" s="33"/>
      <c r="AE10" s="33"/>
      <c r="AF10" s="33"/>
    </row>
    <row r="11" spans="1:32" ht="21" customHeight="1">
      <c r="A11" s="20">
        <v>9</v>
      </c>
      <c r="B11" s="20">
        <v>7</v>
      </c>
      <c r="C11" s="28" t="s">
        <v>97</v>
      </c>
      <c r="D11" s="77" t="s">
        <v>262</v>
      </c>
      <c r="E11" s="65"/>
      <c r="F11" s="80" t="s">
        <v>18</v>
      </c>
      <c r="G11" s="80" t="s">
        <v>19</v>
      </c>
      <c r="H11" s="81" t="s">
        <v>75</v>
      </c>
      <c r="I11" s="67" t="s">
        <v>230</v>
      </c>
      <c r="J11" s="140">
        <v>17</v>
      </c>
      <c r="K11" s="67">
        <v>15</v>
      </c>
      <c r="L11" s="69">
        <v>46</v>
      </c>
      <c r="M11" s="69">
        <v>43</v>
      </c>
      <c r="N11" s="69">
        <f t="shared" si="0"/>
        <v>89</v>
      </c>
      <c r="O11" s="69">
        <f t="shared" si="1"/>
        <v>17</v>
      </c>
      <c r="P11" s="91">
        <f t="shared" si="2"/>
        <v>72</v>
      </c>
      <c r="Q11" s="71">
        <v>12</v>
      </c>
      <c r="R11" s="69">
        <v>12</v>
      </c>
      <c r="S11" s="69"/>
      <c r="T11" s="16">
        <f t="shared" si="5"/>
        <v>22</v>
      </c>
      <c r="W11" s="111" t="s">
        <v>432</v>
      </c>
      <c r="X11" s="116"/>
      <c r="Y11" s="113" t="s">
        <v>555</v>
      </c>
      <c r="Z11" s="126" t="str">
        <f t="shared" si="3"/>
        <v>Ojiro</v>
      </c>
      <c r="AA11" s="127" t="str">
        <f t="shared" si="3"/>
        <v>Yoshiya</v>
      </c>
      <c r="AB11" s="128"/>
      <c r="AC11" s="33"/>
      <c r="AD11" s="33"/>
      <c r="AE11" s="33"/>
      <c r="AF11" s="33"/>
    </row>
    <row r="12" spans="1:32" ht="21" customHeight="1">
      <c r="A12" s="20">
        <v>10</v>
      </c>
      <c r="B12" s="20">
        <v>6</v>
      </c>
      <c r="C12" s="28" t="s">
        <v>97</v>
      </c>
      <c r="D12" s="65" t="s">
        <v>258</v>
      </c>
      <c r="E12" s="77"/>
      <c r="F12" s="89" t="s">
        <v>103</v>
      </c>
      <c r="G12" s="89" t="s">
        <v>104</v>
      </c>
      <c r="H12" s="89" t="s">
        <v>248</v>
      </c>
      <c r="I12" s="67" t="s">
        <v>230</v>
      </c>
      <c r="J12" s="140">
        <v>21</v>
      </c>
      <c r="K12" s="67">
        <v>16</v>
      </c>
      <c r="L12" s="69">
        <v>46</v>
      </c>
      <c r="M12" s="69">
        <v>47</v>
      </c>
      <c r="N12" s="69">
        <f t="shared" si="0"/>
        <v>93</v>
      </c>
      <c r="O12" s="69">
        <f t="shared" si="1"/>
        <v>21</v>
      </c>
      <c r="P12" s="91">
        <f t="shared" si="2"/>
        <v>72</v>
      </c>
      <c r="Q12" s="71"/>
      <c r="R12" s="69"/>
      <c r="S12" s="69"/>
      <c r="T12" s="16">
        <f t="shared" si="5"/>
        <v>22</v>
      </c>
      <c r="W12" s="111" t="s">
        <v>433</v>
      </c>
      <c r="X12" s="116"/>
      <c r="Y12" s="113" t="s">
        <v>555</v>
      </c>
      <c r="Z12" s="126" t="str">
        <f t="shared" si="3"/>
        <v>Kato</v>
      </c>
      <c r="AA12" s="127" t="str">
        <f t="shared" si="3"/>
        <v>Seiya</v>
      </c>
      <c r="AB12" s="128"/>
      <c r="AC12" s="33"/>
      <c r="AD12" s="33"/>
      <c r="AE12" s="33"/>
      <c r="AF12" s="33"/>
    </row>
    <row r="13" spans="1:32" ht="21" customHeight="1">
      <c r="A13" s="20">
        <v>11</v>
      </c>
      <c r="B13" s="20">
        <v>5</v>
      </c>
      <c r="C13" s="28" t="s">
        <v>97</v>
      </c>
      <c r="D13" s="65" t="s">
        <v>260</v>
      </c>
      <c r="E13" s="65"/>
      <c r="F13" s="66" t="s">
        <v>389</v>
      </c>
      <c r="G13" s="66" t="s">
        <v>67</v>
      </c>
      <c r="H13" s="66" t="s">
        <v>390</v>
      </c>
      <c r="I13" s="67" t="s">
        <v>230</v>
      </c>
      <c r="J13" s="144">
        <v>27</v>
      </c>
      <c r="K13" s="67">
        <v>32</v>
      </c>
      <c r="L13" s="69">
        <v>46</v>
      </c>
      <c r="M13" s="69">
        <v>53</v>
      </c>
      <c r="N13" s="69">
        <f t="shared" si="0"/>
        <v>99</v>
      </c>
      <c r="O13" s="69">
        <f t="shared" si="1"/>
        <v>27</v>
      </c>
      <c r="P13" s="91">
        <f t="shared" si="2"/>
        <v>72</v>
      </c>
      <c r="Q13" s="71">
        <v>2</v>
      </c>
      <c r="R13" s="69"/>
      <c r="S13" s="69"/>
      <c r="T13" s="16">
        <f t="shared" si="5"/>
        <v>37</v>
      </c>
      <c r="W13" s="111" t="s">
        <v>556</v>
      </c>
      <c r="X13" s="116"/>
      <c r="Y13" s="113" t="s">
        <v>557</v>
      </c>
      <c r="Z13" s="126" t="str">
        <f t="shared" si="3"/>
        <v>Marumoto</v>
      </c>
      <c r="AA13" s="127" t="str">
        <f t="shared" si="3"/>
        <v>Shigeo</v>
      </c>
      <c r="AB13" s="128"/>
      <c r="AC13" s="33"/>
      <c r="AD13" s="33"/>
      <c r="AE13" s="33"/>
      <c r="AF13" s="33"/>
    </row>
    <row r="14" spans="1:32" ht="21" customHeight="1">
      <c r="A14" s="20">
        <v>12</v>
      </c>
      <c r="B14" s="20">
        <v>4</v>
      </c>
      <c r="C14" s="28" t="s">
        <v>97</v>
      </c>
      <c r="D14" s="77" t="s">
        <v>262</v>
      </c>
      <c r="E14" s="77"/>
      <c r="F14" s="66" t="s">
        <v>9</v>
      </c>
      <c r="G14" s="66" t="s">
        <v>10</v>
      </c>
      <c r="H14" s="66" t="s">
        <v>108</v>
      </c>
      <c r="I14" s="67" t="s">
        <v>244</v>
      </c>
      <c r="J14" s="67">
        <v>11</v>
      </c>
      <c r="K14" s="67">
        <v>23</v>
      </c>
      <c r="L14" s="69">
        <v>42</v>
      </c>
      <c r="M14" s="69">
        <v>42</v>
      </c>
      <c r="N14" s="69">
        <f t="shared" si="0"/>
        <v>84</v>
      </c>
      <c r="O14" s="69">
        <f t="shared" si="1"/>
        <v>11</v>
      </c>
      <c r="P14" s="91">
        <f t="shared" si="2"/>
        <v>73</v>
      </c>
      <c r="Q14" s="71"/>
      <c r="R14" s="69"/>
      <c r="S14" s="69"/>
      <c r="T14" s="16">
        <f t="shared" si="5"/>
        <v>27</v>
      </c>
      <c r="W14" s="111" t="s">
        <v>434</v>
      </c>
      <c r="X14" s="116"/>
      <c r="Y14" s="136" t="s">
        <v>558</v>
      </c>
      <c r="Z14" s="126" t="str">
        <f t="shared" si="3"/>
        <v>Morioka</v>
      </c>
      <c r="AA14" s="127" t="str">
        <f t="shared" si="3"/>
        <v>Yasuhiro</v>
      </c>
      <c r="AB14" s="128"/>
      <c r="AC14" s="33"/>
      <c r="AD14" s="33"/>
      <c r="AE14" s="33"/>
      <c r="AF14" s="33"/>
    </row>
    <row r="15" spans="1:32" ht="21" customHeight="1">
      <c r="A15" s="20">
        <v>13</v>
      </c>
      <c r="B15" s="20">
        <v>3</v>
      </c>
      <c r="C15" s="28" t="s">
        <v>97</v>
      </c>
      <c r="D15" s="77" t="s">
        <v>396</v>
      </c>
      <c r="E15" s="77">
        <v>1</v>
      </c>
      <c r="F15" s="89" t="s">
        <v>275</v>
      </c>
      <c r="G15" s="89" t="s">
        <v>40</v>
      </c>
      <c r="H15" s="89" t="s">
        <v>3</v>
      </c>
      <c r="I15" s="67" t="s">
        <v>244</v>
      </c>
      <c r="J15" s="140">
        <v>13</v>
      </c>
      <c r="K15" s="67">
        <v>13</v>
      </c>
      <c r="L15" s="69">
        <v>43</v>
      </c>
      <c r="M15" s="69">
        <v>43</v>
      </c>
      <c r="N15" s="69">
        <f t="shared" si="0"/>
        <v>86</v>
      </c>
      <c r="O15" s="69">
        <f t="shared" si="1"/>
        <v>13</v>
      </c>
      <c r="P15" s="91">
        <f t="shared" si="2"/>
        <v>73</v>
      </c>
      <c r="Q15" s="71"/>
      <c r="R15" s="69"/>
      <c r="S15" s="69"/>
      <c r="T15" s="16">
        <f t="shared" si="5"/>
        <v>16</v>
      </c>
      <c r="W15" s="111" t="s">
        <v>435</v>
      </c>
      <c r="X15" s="116"/>
      <c r="Y15" s="113" t="s">
        <v>559</v>
      </c>
      <c r="Z15" s="114" t="str">
        <f>F17</f>
        <v>Goto</v>
      </c>
      <c r="AA15" s="113" t="str">
        <f>G17</f>
        <v>Atsuhiko</v>
      </c>
      <c r="AB15" s="128"/>
      <c r="AC15" s="33"/>
      <c r="AD15" s="33"/>
      <c r="AE15" s="33"/>
      <c r="AF15" s="33"/>
    </row>
    <row r="16" spans="1:32" s="16" customFormat="1" ht="21" customHeight="1">
      <c r="A16" s="20">
        <v>14</v>
      </c>
      <c r="B16" s="20">
        <v>2</v>
      </c>
      <c r="C16" s="28" t="s">
        <v>97</v>
      </c>
      <c r="D16" s="77" t="s">
        <v>266</v>
      </c>
      <c r="E16" s="77">
        <v>2</v>
      </c>
      <c r="F16" s="89" t="s">
        <v>216</v>
      </c>
      <c r="G16" s="89" t="s">
        <v>217</v>
      </c>
      <c r="H16" s="89" t="s">
        <v>3</v>
      </c>
      <c r="I16" s="67" t="s">
        <v>243</v>
      </c>
      <c r="J16" s="140">
        <v>13</v>
      </c>
      <c r="K16" s="67">
        <v>10</v>
      </c>
      <c r="L16" s="69">
        <v>39</v>
      </c>
      <c r="M16" s="69">
        <v>47</v>
      </c>
      <c r="N16" s="69">
        <f t="shared" si="0"/>
        <v>86</v>
      </c>
      <c r="O16" s="69">
        <f t="shared" si="1"/>
        <v>13</v>
      </c>
      <c r="P16" s="91">
        <f t="shared" si="2"/>
        <v>73</v>
      </c>
      <c r="Q16" s="71">
        <v>9</v>
      </c>
      <c r="R16" s="69"/>
      <c r="S16" s="69" t="s">
        <v>760</v>
      </c>
      <c r="T16" s="16">
        <f t="shared" si="5"/>
        <v>12</v>
      </c>
      <c r="W16" s="111" t="s">
        <v>560</v>
      </c>
      <c r="X16" s="116"/>
      <c r="Y16" s="113" t="s">
        <v>561</v>
      </c>
      <c r="Z16" s="114" t="str">
        <f>F20</f>
        <v>Yuzawa</v>
      </c>
      <c r="AA16" s="113" t="str">
        <f>G20</f>
        <v>Toru</v>
      </c>
      <c r="AB16" s="128"/>
      <c r="AC16" s="33"/>
      <c r="AD16" s="33"/>
      <c r="AE16" s="33"/>
      <c r="AF16" s="33"/>
    </row>
    <row r="17" spans="1:32" s="16" customFormat="1" ht="21" customHeight="1">
      <c r="A17" s="20">
        <v>15</v>
      </c>
      <c r="B17" s="20">
        <v>1</v>
      </c>
      <c r="C17" s="28" t="s">
        <v>97</v>
      </c>
      <c r="D17" s="77" t="s">
        <v>256</v>
      </c>
      <c r="E17" s="65"/>
      <c r="F17" s="66" t="s">
        <v>130</v>
      </c>
      <c r="G17" s="66" t="s">
        <v>131</v>
      </c>
      <c r="H17" s="66" t="s">
        <v>245</v>
      </c>
      <c r="I17" s="67" t="s">
        <v>230</v>
      </c>
      <c r="J17" s="140">
        <v>22</v>
      </c>
      <c r="K17" s="67">
        <v>7</v>
      </c>
      <c r="L17" s="69">
        <v>46</v>
      </c>
      <c r="M17" s="69">
        <v>49</v>
      </c>
      <c r="N17" s="69">
        <f t="shared" si="0"/>
        <v>95</v>
      </c>
      <c r="O17" s="69">
        <f t="shared" si="1"/>
        <v>22</v>
      </c>
      <c r="P17" s="91">
        <f t="shared" si="2"/>
        <v>73</v>
      </c>
      <c r="Q17" s="71"/>
      <c r="R17" s="69"/>
      <c r="S17" s="69"/>
      <c r="T17" s="16">
        <f t="shared" si="5"/>
        <v>8</v>
      </c>
      <c r="W17" s="111" t="s">
        <v>436</v>
      </c>
      <c r="X17" s="117"/>
      <c r="Y17" s="113" t="s">
        <v>562</v>
      </c>
      <c r="Z17" s="114" t="str">
        <f>F22</f>
        <v>Kokubo</v>
      </c>
      <c r="AA17" s="113" t="str">
        <f>G22</f>
        <v>Takahiro</v>
      </c>
      <c r="AB17" s="128"/>
      <c r="AC17" s="33"/>
      <c r="AD17" s="33"/>
      <c r="AE17" s="33"/>
      <c r="AF17" s="33"/>
    </row>
    <row r="18" spans="1:32" s="16" customFormat="1" ht="21" customHeight="1">
      <c r="A18" s="20">
        <v>16</v>
      </c>
      <c r="B18" s="20">
        <v>1</v>
      </c>
      <c r="C18" s="28" t="s">
        <v>97</v>
      </c>
      <c r="D18" s="77" t="s">
        <v>263</v>
      </c>
      <c r="E18" s="77"/>
      <c r="F18" s="89" t="s">
        <v>267</v>
      </c>
      <c r="G18" s="89" t="s">
        <v>268</v>
      </c>
      <c r="H18" s="89" t="s">
        <v>269</v>
      </c>
      <c r="I18" s="67" t="s">
        <v>230</v>
      </c>
      <c r="J18" s="140">
        <v>15</v>
      </c>
      <c r="K18" s="67">
        <v>26</v>
      </c>
      <c r="L18" s="69">
        <v>42</v>
      </c>
      <c r="M18" s="69">
        <v>47</v>
      </c>
      <c r="N18" s="69">
        <f t="shared" si="0"/>
        <v>89</v>
      </c>
      <c r="O18" s="69">
        <f t="shared" si="1"/>
        <v>15</v>
      </c>
      <c r="P18" s="91">
        <f t="shared" si="2"/>
        <v>74</v>
      </c>
      <c r="Q18" s="71"/>
      <c r="R18" s="69"/>
      <c r="S18" s="69"/>
      <c r="T18" s="16">
        <f t="shared" si="5"/>
        <v>27</v>
      </c>
      <c r="W18" s="111" t="s">
        <v>437</v>
      </c>
      <c r="X18" s="116"/>
      <c r="Y18" s="113" t="s">
        <v>563</v>
      </c>
      <c r="Z18" s="114" t="str">
        <f>F25</f>
        <v>Nakamura</v>
      </c>
      <c r="AA18" s="113" t="str">
        <f>G25</f>
        <v>Kyosuke</v>
      </c>
      <c r="AB18" s="128"/>
      <c r="AC18" s="33"/>
      <c r="AD18" s="33"/>
      <c r="AE18" s="33"/>
      <c r="AF18" s="33"/>
    </row>
    <row r="19" spans="1:32" s="16" customFormat="1" ht="21" customHeight="1">
      <c r="A19" s="20">
        <v>17</v>
      </c>
      <c r="B19" s="20">
        <v>1</v>
      </c>
      <c r="C19" s="28" t="s">
        <v>97</v>
      </c>
      <c r="D19" s="77" t="s">
        <v>731</v>
      </c>
      <c r="E19" s="65"/>
      <c r="F19" s="66" t="s">
        <v>413</v>
      </c>
      <c r="G19" s="66" t="s">
        <v>10</v>
      </c>
      <c r="H19" s="66" t="s">
        <v>3</v>
      </c>
      <c r="I19" s="67" t="s">
        <v>230</v>
      </c>
      <c r="J19" s="67">
        <v>16</v>
      </c>
      <c r="K19" s="67">
        <v>2</v>
      </c>
      <c r="L19" s="69">
        <v>44</v>
      </c>
      <c r="M19" s="69">
        <v>46</v>
      </c>
      <c r="N19" s="69">
        <f t="shared" si="0"/>
        <v>90</v>
      </c>
      <c r="O19" s="69">
        <f t="shared" si="1"/>
        <v>16</v>
      </c>
      <c r="P19" s="91">
        <f t="shared" si="2"/>
        <v>74</v>
      </c>
      <c r="Q19" s="71">
        <v>17</v>
      </c>
      <c r="R19" s="69"/>
      <c r="S19" s="69"/>
      <c r="T19" s="16">
        <f t="shared" si="5"/>
        <v>3</v>
      </c>
      <c r="W19" s="111" t="s">
        <v>438</v>
      </c>
      <c r="X19" s="116"/>
      <c r="Y19" s="113" t="s">
        <v>564</v>
      </c>
      <c r="Z19" s="114" t="str">
        <f>F27</f>
        <v>Hirose</v>
      </c>
      <c r="AA19" s="113" t="str">
        <f>G27</f>
        <v>Toru</v>
      </c>
      <c r="AB19" s="128"/>
      <c r="AC19" s="33"/>
      <c r="AD19" s="33"/>
      <c r="AE19" s="33"/>
      <c r="AF19" s="33"/>
    </row>
    <row r="20" spans="1:32" s="16" customFormat="1" ht="21" customHeight="1">
      <c r="A20" s="20">
        <v>18</v>
      </c>
      <c r="B20" s="20">
        <v>1</v>
      </c>
      <c r="C20" s="28" t="s">
        <v>97</v>
      </c>
      <c r="D20" s="77" t="s">
        <v>731</v>
      </c>
      <c r="E20" s="77"/>
      <c r="F20" s="66" t="s">
        <v>418</v>
      </c>
      <c r="G20" s="66" t="s">
        <v>227</v>
      </c>
      <c r="H20" s="92" t="s">
        <v>3</v>
      </c>
      <c r="I20" s="67" t="s">
        <v>230</v>
      </c>
      <c r="J20" s="67">
        <v>16</v>
      </c>
      <c r="K20" s="67">
        <v>23</v>
      </c>
      <c r="L20" s="69">
        <v>43</v>
      </c>
      <c r="M20" s="69">
        <v>48</v>
      </c>
      <c r="N20" s="69">
        <f t="shared" si="0"/>
        <v>91</v>
      </c>
      <c r="O20" s="69">
        <f t="shared" si="1"/>
        <v>16</v>
      </c>
      <c r="P20" s="91">
        <f t="shared" si="2"/>
        <v>75</v>
      </c>
      <c r="Q20" s="71"/>
      <c r="R20" s="69"/>
      <c r="S20" s="69"/>
      <c r="T20" s="16">
        <f t="shared" si="5"/>
        <v>24</v>
      </c>
      <c r="W20" s="111" t="s">
        <v>439</v>
      </c>
      <c r="X20" s="116"/>
      <c r="Y20" s="113" t="s">
        <v>565</v>
      </c>
      <c r="Z20" s="114" t="str">
        <f>F30</f>
        <v>Hayashi</v>
      </c>
      <c r="AA20" s="113" t="str">
        <f>G30</f>
        <v>Yasu</v>
      </c>
      <c r="AB20" s="128"/>
      <c r="AC20" s="33"/>
      <c r="AD20" s="33"/>
      <c r="AE20" s="33"/>
      <c r="AF20" s="33"/>
    </row>
    <row r="21" spans="1:32" s="16" customFormat="1" ht="21" customHeight="1">
      <c r="A21" s="20">
        <v>19</v>
      </c>
      <c r="B21" s="20">
        <v>1</v>
      </c>
      <c r="C21" s="28" t="s">
        <v>97</v>
      </c>
      <c r="D21" s="69" t="s">
        <v>261</v>
      </c>
      <c r="E21" s="65"/>
      <c r="F21" s="89" t="s">
        <v>231</v>
      </c>
      <c r="G21" s="89" t="s">
        <v>232</v>
      </c>
      <c r="H21" s="89" t="s">
        <v>233</v>
      </c>
      <c r="I21" s="67" t="s">
        <v>230</v>
      </c>
      <c r="J21" s="140">
        <v>20</v>
      </c>
      <c r="K21" s="67">
        <v>40</v>
      </c>
      <c r="L21" s="69">
        <v>45</v>
      </c>
      <c r="M21" s="69">
        <v>50</v>
      </c>
      <c r="N21" s="69">
        <f t="shared" si="0"/>
        <v>95</v>
      </c>
      <c r="O21" s="69">
        <f t="shared" si="1"/>
        <v>20</v>
      </c>
      <c r="P21" s="91">
        <f t="shared" si="2"/>
        <v>75</v>
      </c>
      <c r="Q21" s="71"/>
      <c r="R21" s="69"/>
      <c r="S21" s="69"/>
      <c r="T21" s="16">
        <f t="shared" si="5"/>
        <v>41</v>
      </c>
      <c r="W21" s="111" t="s">
        <v>440</v>
      </c>
      <c r="X21" s="116"/>
      <c r="Y21" s="113" t="s">
        <v>748</v>
      </c>
      <c r="Z21" s="114" t="str">
        <f>F32</f>
        <v>Horie</v>
      </c>
      <c r="AA21" s="113" t="str">
        <f>G32</f>
        <v>Tomonari</v>
      </c>
      <c r="AB21" s="128"/>
      <c r="AC21" s="33"/>
      <c r="AD21" s="33"/>
      <c r="AE21" s="33"/>
      <c r="AF21" s="33"/>
    </row>
    <row r="22" spans="1:32" s="16" customFormat="1" ht="21" customHeight="1">
      <c r="A22" s="20">
        <v>20</v>
      </c>
      <c r="B22" s="20">
        <v>1</v>
      </c>
      <c r="C22" s="28" t="s">
        <v>97</v>
      </c>
      <c r="D22" s="77" t="s">
        <v>266</v>
      </c>
      <c r="E22" s="69"/>
      <c r="F22" s="76" t="s">
        <v>223</v>
      </c>
      <c r="G22" s="76" t="s">
        <v>224</v>
      </c>
      <c r="H22" s="76" t="s">
        <v>387</v>
      </c>
      <c r="I22" s="69" t="s">
        <v>230</v>
      </c>
      <c r="J22" s="67">
        <v>21</v>
      </c>
      <c r="K22" s="67">
        <v>10</v>
      </c>
      <c r="L22" s="69">
        <v>49</v>
      </c>
      <c r="M22" s="69">
        <v>47</v>
      </c>
      <c r="N22" s="69">
        <f t="shared" si="0"/>
        <v>96</v>
      </c>
      <c r="O22" s="69">
        <f t="shared" si="1"/>
        <v>21</v>
      </c>
      <c r="P22" s="91">
        <f t="shared" si="2"/>
        <v>75</v>
      </c>
      <c r="Q22" s="71"/>
      <c r="R22" s="69"/>
      <c r="S22" s="69"/>
      <c r="T22" s="16">
        <f t="shared" si="5"/>
        <v>11</v>
      </c>
      <c r="W22" s="111" t="s">
        <v>743</v>
      </c>
      <c r="X22" s="116"/>
      <c r="Y22" s="113" t="s">
        <v>566</v>
      </c>
      <c r="Z22" s="114" t="str">
        <f>F35</f>
        <v>Okada</v>
      </c>
      <c r="AA22" s="113" t="str">
        <f>G35</f>
        <v>Jun</v>
      </c>
      <c r="AB22" s="128"/>
      <c r="AC22" s="33"/>
      <c r="AD22" s="33"/>
      <c r="AE22" s="33"/>
      <c r="AF22" s="33"/>
    </row>
    <row r="23" spans="1:32" s="16" customFormat="1" ht="21" customHeight="1">
      <c r="A23" s="20">
        <v>21</v>
      </c>
      <c r="B23" s="20">
        <v>1</v>
      </c>
      <c r="C23" s="28" t="s">
        <v>97</v>
      </c>
      <c r="D23" s="77" t="s">
        <v>731</v>
      </c>
      <c r="E23" s="65"/>
      <c r="F23" s="66" t="s">
        <v>379</v>
      </c>
      <c r="G23" s="66" t="s">
        <v>380</v>
      </c>
      <c r="H23" s="66" t="s">
        <v>381</v>
      </c>
      <c r="I23" s="67" t="s">
        <v>230</v>
      </c>
      <c r="J23" s="73">
        <v>22</v>
      </c>
      <c r="K23" s="67">
        <v>5</v>
      </c>
      <c r="L23" s="69">
        <v>46</v>
      </c>
      <c r="M23" s="69">
        <v>51</v>
      </c>
      <c r="N23" s="69">
        <f t="shared" si="0"/>
        <v>97</v>
      </c>
      <c r="O23" s="69">
        <f t="shared" si="1"/>
        <v>22</v>
      </c>
      <c r="P23" s="91">
        <f t="shared" si="2"/>
        <v>75</v>
      </c>
      <c r="Q23" s="71">
        <v>6</v>
      </c>
      <c r="R23" s="69">
        <v>6</v>
      </c>
      <c r="S23" s="69"/>
      <c r="T23" s="16">
        <f t="shared" si="5"/>
        <v>6</v>
      </c>
      <c r="W23" s="111" t="s">
        <v>744</v>
      </c>
      <c r="X23" s="116"/>
      <c r="Y23" s="113" t="s">
        <v>566</v>
      </c>
      <c r="Z23" s="114" t="str">
        <f>F37</f>
        <v xml:space="preserve">Harada </v>
      </c>
      <c r="AA23" s="113" t="str">
        <f>G37</f>
        <v>Naoyuki</v>
      </c>
      <c r="AB23" s="128"/>
      <c r="AC23" s="33"/>
      <c r="AD23" s="33"/>
      <c r="AE23" s="33"/>
      <c r="AF23" s="33"/>
    </row>
    <row r="24" spans="1:32" s="16" customFormat="1" ht="21" customHeight="1">
      <c r="A24" s="20">
        <v>22</v>
      </c>
      <c r="B24" s="20">
        <v>1</v>
      </c>
      <c r="C24" s="28" t="s">
        <v>97</v>
      </c>
      <c r="D24" s="69" t="s">
        <v>251</v>
      </c>
      <c r="E24" s="65"/>
      <c r="F24" s="145" t="s">
        <v>41</v>
      </c>
      <c r="G24" s="145" t="s">
        <v>247</v>
      </c>
      <c r="H24" s="92" t="s">
        <v>5</v>
      </c>
      <c r="I24" s="67" t="s">
        <v>230</v>
      </c>
      <c r="J24" s="140">
        <v>9</v>
      </c>
      <c r="K24" s="67">
        <v>37</v>
      </c>
      <c r="L24" s="69">
        <v>44</v>
      </c>
      <c r="M24" s="69">
        <v>41</v>
      </c>
      <c r="N24" s="69">
        <f t="shared" si="0"/>
        <v>85</v>
      </c>
      <c r="O24" s="69">
        <f t="shared" si="1"/>
        <v>9</v>
      </c>
      <c r="P24" s="91">
        <f t="shared" si="2"/>
        <v>76</v>
      </c>
      <c r="Q24" s="71"/>
      <c r="R24" s="69"/>
      <c r="S24" s="69"/>
      <c r="T24" s="16">
        <f t="shared" si="5"/>
        <v>38</v>
      </c>
      <c r="W24" s="111" t="s">
        <v>569</v>
      </c>
      <c r="X24" s="116"/>
      <c r="Y24" s="113" t="s">
        <v>154</v>
      </c>
      <c r="Z24" s="114" t="str">
        <f>F41</f>
        <v>Terao</v>
      </c>
      <c r="AA24" s="113" t="str">
        <f>G41</f>
        <v>Rumi</v>
      </c>
      <c r="AB24" s="128"/>
      <c r="AC24" s="33"/>
      <c r="AD24" s="33"/>
      <c r="AE24" s="33"/>
      <c r="AF24" s="33"/>
    </row>
    <row r="25" spans="1:32" s="16" customFormat="1" ht="21" customHeight="1">
      <c r="A25" s="20">
        <v>23</v>
      </c>
      <c r="B25" s="20">
        <v>1</v>
      </c>
      <c r="C25" s="28" t="s">
        <v>97</v>
      </c>
      <c r="D25" s="65" t="s">
        <v>250</v>
      </c>
      <c r="E25" s="77"/>
      <c r="F25" s="89" t="s">
        <v>145</v>
      </c>
      <c r="G25" s="89" t="s">
        <v>111</v>
      </c>
      <c r="H25" s="89" t="s">
        <v>277</v>
      </c>
      <c r="I25" s="67" t="s">
        <v>230</v>
      </c>
      <c r="J25" s="140">
        <v>14</v>
      </c>
      <c r="K25" s="67">
        <v>31</v>
      </c>
      <c r="L25" s="69">
        <v>45</v>
      </c>
      <c r="M25" s="69">
        <v>45</v>
      </c>
      <c r="N25" s="69">
        <f t="shared" si="0"/>
        <v>90</v>
      </c>
      <c r="O25" s="69">
        <f t="shared" si="1"/>
        <v>14</v>
      </c>
      <c r="P25" s="91">
        <f t="shared" si="2"/>
        <v>76</v>
      </c>
      <c r="Q25" s="71"/>
      <c r="R25" s="69"/>
      <c r="S25" s="69"/>
      <c r="T25" s="16">
        <f t="shared" si="5"/>
        <v>32</v>
      </c>
      <c r="W25" s="111" t="s">
        <v>570</v>
      </c>
      <c r="X25" s="116"/>
      <c r="Y25" s="113" t="s">
        <v>573</v>
      </c>
      <c r="Z25" s="114" t="str">
        <f>F42</f>
        <v>Taijima</v>
      </c>
      <c r="AA25" s="113" t="str">
        <f>G42</f>
        <v>Shigeo</v>
      </c>
      <c r="AB25" s="128"/>
      <c r="AC25" s="33"/>
      <c r="AD25" s="33"/>
      <c r="AE25" s="33"/>
      <c r="AF25" s="33"/>
    </row>
    <row r="26" spans="1:32" s="16" customFormat="1" ht="21" customHeight="1">
      <c r="A26" s="20">
        <v>24</v>
      </c>
      <c r="B26" s="20">
        <v>1</v>
      </c>
      <c r="C26" s="28" t="s">
        <v>97</v>
      </c>
      <c r="D26" s="65" t="s">
        <v>253</v>
      </c>
      <c r="E26" s="65"/>
      <c r="F26" s="66" t="s">
        <v>416</v>
      </c>
      <c r="G26" s="66" t="s">
        <v>417</v>
      </c>
      <c r="H26" s="84" t="s">
        <v>3</v>
      </c>
      <c r="I26" s="67" t="s">
        <v>230</v>
      </c>
      <c r="J26" s="67">
        <v>15</v>
      </c>
      <c r="K26" s="67">
        <v>3</v>
      </c>
      <c r="L26" s="69">
        <v>43</v>
      </c>
      <c r="M26" s="69">
        <v>48</v>
      </c>
      <c r="N26" s="69">
        <f t="shared" si="0"/>
        <v>91</v>
      </c>
      <c r="O26" s="69">
        <f t="shared" si="1"/>
        <v>15</v>
      </c>
      <c r="P26" s="91">
        <f t="shared" si="2"/>
        <v>76</v>
      </c>
      <c r="Q26" s="92"/>
      <c r="R26" s="69"/>
      <c r="S26" s="69"/>
      <c r="T26" s="16">
        <f t="shared" si="5"/>
        <v>4</v>
      </c>
      <c r="W26" s="111" t="s">
        <v>745</v>
      </c>
      <c r="X26" s="116"/>
      <c r="Y26" s="113" t="s">
        <v>746</v>
      </c>
      <c r="Z26" s="114"/>
      <c r="AA26" s="113"/>
      <c r="AB26" s="128"/>
      <c r="AC26" s="33"/>
      <c r="AD26" s="33"/>
      <c r="AE26" s="33"/>
      <c r="AF26" s="33"/>
    </row>
    <row r="27" spans="1:32" s="16" customFormat="1" ht="21" customHeight="1" thickBot="1">
      <c r="A27" s="20">
        <v>25</v>
      </c>
      <c r="B27" s="20">
        <v>1</v>
      </c>
      <c r="C27" s="28" t="s">
        <v>97</v>
      </c>
      <c r="D27" s="69" t="s">
        <v>252</v>
      </c>
      <c r="E27" s="65"/>
      <c r="F27" s="66" t="s">
        <v>226</v>
      </c>
      <c r="G27" s="66" t="s">
        <v>227</v>
      </c>
      <c r="H27" s="66" t="s">
        <v>3</v>
      </c>
      <c r="I27" s="67" t="s">
        <v>230</v>
      </c>
      <c r="J27" s="146">
        <v>23</v>
      </c>
      <c r="K27" s="67">
        <v>11</v>
      </c>
      <c r="L27" s="69">
        <v>51</v>
      </c>
      <c r="M27" s="69">
        <v>48</v>
      </c>
      <c r="N27" s="69">
        <f t="shared" si="0"/>
        <v>99</v>
      </c>
      <c r="O27" s="69">
        <f t="shared" si="1"/>
        <v>23</v>
      </c>
      <c r="P27" s="91">
        <f t="shared" si="2"/>
        <v>76</v>
      </c>
      <c r="Q27" s="71"/>
      <c r="R27" s="69"/>
      <c r="S27" s="69"/>
      <c r="T27" s="16">
        <f t="shared" si="5"/>
        <v>12</v>
      </c>
      <c r="W27" s="111" t="s">
        <v>574</v>
      </c>
      <c r="X27" s="112">
        <v>20</v>
      </c>
      <c r="Y27" s="113"/>
      <c r="Z27" s="137" t="str">
        <f>F56</f>
        <v>Ray</v>
      </c>
      <c r="AA27" s="138" t="str">
        <f>G56</f>
        <v>Anthony</v>
      </c>
      <c r="AB27" s="129"/>
      <c r="AC27" s="118"/>
      <c r="AD27" s="118"/>
      <c r="AE27" s="118"/>
      <c r="AF27" s="33"/>
    </row>
    <row r="28" spans="1:32" s="16" customFormat="1" ht="21" customHeight="1">
      <c r="A28" s="20">
        <v>26</v>
      </c>
      <c r="B28" s="20">
        <v>1</v>
      </c>
      <c r="C28" s="28" t="s">
        <v>97</v>
      </c>
      <c r="D28" s="77" t="s">
        <v>265</v>
      </c>
      <c r="E28" s="77"/>
      <c r="F28" s="89" t="s">
        <v>414</v>
      </c>
      <c r="G28" s="89" t="s">
        <v>415</v>
      </c>
      <c r="H28" s="89" t="s">
        <v>3</v>
      </c>
      <c r="I28" s="67" t="s">
        <v>244</v>
      </c>
      <c r="J28" s="140">
        <v>29</v>
      </c>
      <c r="K28" s="67">
        <v>4</v>
      </c>
      <c r="L28" s="69">
        <v>52</v>
      </c>
      <c r="M28" s="69">
        <v>53</v>
      </c>
      <c r="N28" s="69">
        <f t="shared" si="0"/>
        <v>105</v>
      </c>
      <c r="O28" s="69">
        <f t="shared" si="1"/>
        <v>29</v>
      </c>
      <c r="P28" s="91">
        <f t="shared" si="2"/>
        <v>76</v>
      </c>
      <c r="Q28" s="71"/>
      <c r="R28" s="69"/>
      <c r="S28" s="69"/>
      <c r="T28" s="16">
        <f t="shared" si="5"/>
        <v>5</v>
      </c>
      <c r="W28" s="111" t="s">
        <v>575</v>
      </c>
      <c r="X28" s="112">
        <v>20</v>
      </c>
      <c r="Y28" s="119"/>
      <c r="Z28" s="151" t="s">
        <v>750</v>
      </c>
      <c r="AA28" s="151" t="s">
        <v>753</v>
      </c>
      <c r="AB28" s="152">
        <v>41</v>
      </c>
      <c r="AC28" s="153">
        <v>43</v>
      </c>
      <c r="AD28" s="154">
        <v>84</v>
      </c>
      <c r="AE28" s="118"/>
      <c r="AF28" s="118"/>
    </row>
    <row r="29" spans="1:32" s="16" customFormat="1" ht="21" customHeight="1">
      <c r="A29" s="20">
        <v>27</v>
      </c>
      <c r="B29" s="20">
        <v>1</v>
      </c>
      <c r="C29" s="28" t="s">
        <v>97</v>
      </c>
      <c r="D29" s="69" t="s">
        <v>261</v>
      </c>
      <c r="E29" s="69">
        <v>1</v>
      </c>
      <c r="F29" s="66" t="s">
        <v>77</v>
      </c>
      <c r="G29" s="66" t="s">
        <v>235</v>
      </c>
      <c r="H29" s="66" t="s">
        <v>125</v>
      </c>
      <c r="I29" s="67" t="s">
        <v>230</v>
      </c>
      <c r="J29" s="73">
        <v>10</v>
      </c>
      <c r="K29" s="67">
        <v>40</v>
      </c>
      <c r="L29" s="69">
        <v>42</v>
      </c>
      <c r="M29" s="69">
        <v>45</v>
      </c>
      <c r="N29" s="69">
        <f t="shared" si="0"/>
        <v>87</v>
      </c>
      <c r="O29" s="69">
        <f t="shared" si="1"/>
        <v>10</v>
      </c>
      <c r="P29" s="91">
        <f t="shared" si="2"/>
        <v>77</v>
      </c>
      <c r="Q29" s="71">
        <v>13</v>
      </c>
      <c r="R29" s="69"/>
      <c r="S29" s="69"/>
      <c r="T29" s="16">
        <f t="shared" si="5"/>
        <v>41</v>
      </c>
      <c r="W29" s="316"/>
      <c r="X29" s="317"/>
      <c r="Y29" s="318"/>
      <c r="Z29" s="319" t="s">
        <v>752</v>
      </c>
      <c r="AA29" s="319" t="s">
        <v>754</v>
      </c>
      <c r="AB29" s="320">
        <v>42</v>
      </c>
      <c r="AC29" s="321">
        <v>42</v>
      </c>
      <c r="AD29" s="322">
        <v>84</v>
      </c>
      <c r="AE29" s="124"/>
      <c r="AF29" s="124"/>
    </row>
    <row r="30" spans="1:32" s="16" customFormat="1" ht="21" customHeight="1" thickBot="1">
      <c r="A30" s="20">
        <v>28</v>
      </c>
      <c r="B30" s="20">
        <v>1</v>
      </c>
      <c r="C30" s="28" t="s">
        <v>97</v>
      </c>
      <c r="D30" s="69" t="s">
        <v>252</v>
      </c>
      <c r="E30" s="77">
        <v>2</v>
      </c>
      <c r="F30" s="89" t="s">
        <v>4</v>
      </c>
      <c r="G30" s="89" t="s">
        <v>255</v>
      </c>
      <c r="H30" s="92" t="s">
        <v>249</v>
      </c>
      <c r="I30" s="67" t="s">
        <v>230</v>
      </c>
      <c r="J30" s="67">
        <v>10</v>
      </c>
      <c r="K30" s="67">
        <v>6</v>
      </c>
      <c r="L30" s="69">
        <v>42</v>
      </c>
      <c r="M30" s="69">
        <v>45</v>
      </c>
      <c r="N30" s="69">
        <f t="shared" si="0"/>
        <v>87</v>
      </c>
      <c r="O30" s="69">
        <f t="shared" si="1"/>
        <v>10</v>
      </c>
      <c r="P30" s="91">
        <f t="shared" si="2"/>
        <v>77</v>
      </c>
      <c r="Q30" s="71"/>
      <c r="R30" s="69"/>
      <c r="S30" s="69"/>
      <c r="T30" s="16">
        <f t="shared" si="5"/>
        <v>7</v>
      </c>
      <c r="W30" s="135" t="s">
        <v>576</v>
      </c>
      <c r="X30" s="120"/>
      <c r="Y30" s="121" t="s">
        <v>577</v>
      </c>
      <c r="Z30" s="115" t="s">
        <v>751</v>
      </c>
      <c r="AA30" s="115"/>
      <c r="AB30" s="125">
        <v>39</v>
      </c>
      <c r="AC30" s="122">
        <v>46</v>
      </c>
      <c r="AD30" s="123">
        <v>85</v>
      </c>
    </row>
    <row r="31" spans="1:32" s="16" customFormat="1" ht="21" customHeight="1">
      <c r="A31" s="20">
        <v>29</v>
      </c>
      <c r="B31" s="20">
        <v>1</v>
      </c>
      <c r="C31" s="28" t="s">
        <v>97</v>
      </c>
      <c r="D31" s="65" t="s">
        <v>250</v>
      </c>
      <c r="E31" s="77">
        <v>3</v>
      </c>
      <c r="F31" s="72" t="s">
        <v>11</v>
      </c>
      <c r="G31" s="72" t="s">
        <v>213</v>
      </c>
      <c r="H31" s="78" t="s">
        <v>3</v>
      </c>
      <c r="I31" s="67" t="s">
        <v>230</v>
      </c>
      <c r="J31" s="82">
        <v>10</v>
      </c>
      <c r="K31" s="67">
        <v>5</v>
      </c>
      <c r="L31" s="69">
        <v>42</v>
      </c>
      <c r="M31" s="69">
        <v>45</v>
      </c>
      <c r="N31" s="69">
        <f t="shared" si="0"/>
        <v>87</v>
      </c>
      <c r="O31" s="69">
        <f t="shared" si="1"/>
        <v>10</v>
      </c>
      <c r="P31" s="91">
        <f t="shared" si="2"/>
        <v>77</v>
      </c>
      <c r="Q31" s="71"/>
      <c r="R31" s="69"/>
      <c r="S31" s="69"/>
      <c r="T31" s="16">
        <f t="shared" si="5"/>
        <v>6</v>
      </c>
      <c r="W31" s="18"/>
      <c r="AB31" s="300"/>
      <c r="AC31" s="300"/>
      <c r="AD31" s="300"/>
    </row>
    <row r="32" spans="1:32" ht="21" customHeight="1">
      <c r="A32" s="20">
        <v>30</v>
      </c>
      <c r="B32" s="20">
        <v>1</v>
      </c>
      <c r="C32" s="28" t="s">
        <v>97</v>
      </c>
      <c r="D32" s="77" t="s">
        <v>256</v>
      </c>
      <c r="E32" s="65"/>
      <c r="F32" s="66" t="s">
        <v>539</v>
      </c>
      <c r="G32" s="66" t="s">
        <v>540</v>
      </c>
      <c r="H32" s="66" t="s">
        <v>3</v>
      </c>
      <c r="I32" s="67" t="s">
        <v>230</v>
      </c>
      <c r="J32" s="67">
        <v>19</v>
      </c>
      <c r="K32" s="67">
        <v>2</v>
      </c>
      <c r="L32" s="69">
        <v>42</v>
      </c>
      <c r="M32" s="69">
        <v>54</v>
      </c>
      <c r="N32" s="69">
        <f t="shared" si="0"/>
        <v>96</v>
      </c>
      <c r="O32" s="69">
        <f t="shared" si="1"/>
        <v>19</v>
      </c>
      <c r="P32" s="91">
        <f t="shared" si="2"/>
        <v>77</v>
      </c>
      <c r="Q32" s="71">
        <v>3</v>
      </c>
      <c r="R32" s="69"/>
      <c r="S32" s="69"/>
      <c r="T32" s="16">
        <f t="shared" si="5"/>
        <v>3</v>
      </c>
      <c r="Y32" s="16"/>
      <c r="Z32" s="16"/>
      <c r="AA32" s="16"/>
      <c r="AB32" s="16"/>
      <c r="AC32" s="16"/>
      <c r="AD32" s="16"/>
    </row>
    <row r="33" spans="1:24" ht="21" customHeight="1">
      <c r="A33" s="20">
        <v>31</v>
      </c>
      <c r="B33" s="20">
        <v>1</v>
      </c>
      <c r="C33" s="28" t="s">
        <v>151</v>
      </c>
      <c r="D33" s="77" t="s">
        <v>396</v>
      </c>
      <c r="E33" s="77"/>
      <c r="F33" s="89" t="s">
        <v>275</v>
      </c>
      <c r="G33" s="89" t="s">
        <v>53</v>
      </c>
      <c r="H33" s="142" t="s">
        <v>3</v>
      </c>
      <c r="I33" s="67" t="s">
        <v>243</v>
      </c>
      <c r="J33" s="140">
        <v>29</v>
      </c>
      <c r="K33" s="67">
        <v>12</v>
      </c>
      <c r="L33" s="69">
        <v>55</v>
      </c>
      <c r="M33" s="69">
        <v>51</v>
      </c>
      <c r="N33" s="69">
        <f t="shared" si="0"/>
        <v>106</v>
      </c>
      <c r="O33" s="69">
        <f t="shared" si="1"/>
        <v>29</v>
      </c>
      <c r="P33" s="91">
        <f t="shared" si="2"/>
        <v>77</v>
      </c>
      <c r="Q33" s="71"/>
      <c r="R33" s="69"/>
      <c r="S33" s="69" t="s">
        <v>757</v>
      </c>
      <c r="T33" s="16">
        <f t="shared" si="5"/>
        <v>13</v>
      </c>
    </row>
    <row r="34" spans="1:24" ht="21" customHeight="1">
      <c r="A34" s="20">
        <v>32</v>
      </c>
      <c r="B34" s="20">
        <v>1</v>
      </c>
      <c r="C34" s="28" t="s">
        <v>151</v>
      </c>
      <c r="D34" s="77" t="s">
        <v>731</v>
      </c>
      <c r="E34" s="65"/>
      <c r="F34" s="75" t="s">
        <v>145</v>
      </c>
      <c r="G34" s="75" t="s">
        <v>410</v>
      </c>
      <c r="H34" s="75" t="s">
        <v>730</v>
      </c>
      <c r="I34" s="67" t="s">
        <v>230</v>
      </c>
      <c r="J34" s="67">
        <v>30</v>
      </c>
      <c r="K34" s="67">
        <v>2</v>
      </c>
      <c r="L34" s="69">
        <v>51</v>
      </c>
      <c r="M34" s="69">
        <v>56</v>
      </c>
      <c r="N34" s="69">
        <f t="shared" si="0"/>
        <v>107</v>
      </c>
      <c r="O34" s="69">
        <f t="shared" si="1"/>
        <v>30</v>
      </c>
      <c r="P34" s="91">
        <f t="shared" si="2"/>
        <v>77</v>
      </c>
      <c r="Q34" s="69"/>
      <c r="R34" s="69"/>
      <c r="S34" s="69"/>
      <c r="T34" s="16">
        <f t="shared" si="5"/>
        <v>3</v>
      </c>
    </row>
    <row r="35" spans="1:24" ht="21" customHeight="1">
      <c r="A35" s="20">
        <v>33</v>
      </c>
      <c r="B35" s="20">
        <v>1</v>
      </c>
      <c r="C35" s="28" t="s">
        <v>151</v>
      </c>
      <c r="D35" s="65" t="s">
        <v>260</v>
      </c>
      <c r="E35" s="83"/>
      <c r="F35" s="89" t="s">
        <v>156</v>
      </c>
      <c r="G35" s="89" t="s">
        <v>157</v>
      </c>
      <c r="H35" s="142" t="s">
        <v>271</v>
      </c>
      <c r="I35" s="67" t="s">
        <v>230</v>
      </c>
      <c r="J35" s="140">
        <v>14</v>
      </c>
      <c r="K35" s="67">
        <v>26</v>
      </c>
      <c r="L35" s="69">
        <v>49</v>
      </c>
      <c r="M35" s="69">
        <v>43</v>
      </c>
      <c r="N35" s="69">
        <f t="shared" ref="N35:N66" si="8">SUM(L35:M35)</f>
        <v>92</v>
      </c>
      <c r="O35" s="69">
        <f t="shared" ref="O35:O58" si="9">J35</f>
        <v>14</v>
      </c>
      <c r="P35" s="91">
        <f t="shared" ref="P35:P66" si="10">N35-O35</f>
        <v>78</v>
      </c>
      <c r="Q35" s="71">
        <v>14</v>
      </c>
      <c r="R35" s="69">
        <v>14</v>
      </c>
      <c r="S35" s="69">
        <v>17</v>
      </c>
      <c r="T35" s="16">
        <f t="shared" si="5"/>
        <v>27</v>
      </c>
    </row>
    <row r="36" spans="1:24" ht="21" customHeight="1">
      <c r="A36" s="20">
        <v>34</v>
      </c>
      <c r="B36" s="20">
        <v>1</v>
      </c>
      <c r="C36" s="28" t="s">
        <v>97</v>
      </c>
      <c r="D36" s="65" t="s">
        <v>258</v>
      </c>
      <c r="E36" s="69"/>
      <c r="F36" s="143" t="s">
        <v>120</v>
      </c>
      <c r="G36" s="143" t="s">
        <v>64</v>
      </c>
      <c r="H36" s="143" t="s">
        <v>122</v>
      </c>
      <c r="I36" s="69" t="s">
        <v>230</v>
      </c>
      <c r="J36" s="91">
        <v>13</v>
      </c>
      <c r="K36" s="69">
        <v>7</v>
      </c>
      <c r="L36" s="69">
        <v>48</v>
      </c>
      <c r="M36" s="69">
        <v>44</v>
      </c>
      <c r="N36" s="69">
        <f t="shared" si="8"/>
        <v>92</v>
      </c>
      <c r="O36" s="69">
        <f t="shared" si="9"/>
        <v>13</v>
      </c>
      <c r="P36" s="91">
        <f t="shared" si="10"/>
        <v>79</v>
      </c>
      <c r="Q36" s="71"/>
      <c r="R36" s="69"/>
      <c r="S36" s="69"/>
      <c r="T36" s="16">
        <f t="shared" si="5"/>
        <v>8</v>
      </c>
      <c r="W36" s="18"/>
      <c r="X36" s="18"/>
    </row>
    <row r="37" spans="1:24" ht="21" customHeight="1">
      <c r="A37" s="20">
        <v>35</v>
      </c>
      <c r="B37" s="20">
        <v>1</v>
      </c>
      <c r="C37" s="28" t="s">
        <v>151</v>
      </c>
      <c r="D37" s="77" t="s">
        <v>256</v>
      </c>
      <c r="E37" s="77"/>
      <c r="F37" s="89" t="s">
        <v>236</v>
      </c>
      <c r="G37" s="89" t="s">
        <v>159</v>
      </c>
      <c r="H37" s="89" t="s">
        <v>237</v>
      </c>
      <c r="I37" s="67" t="s">
        <v>230</v>
      </c>
      <c r="J37" s="140">
        <v>27</v>
      </c>
      <c r="K37" s="67">
        <v>16</v>
      </c>
      <c r="L37" s="69">
        <v>53</v>
      </c>
      <c r="M37" s="69">
        <v>53</v>
      </c>
      <c r="N37" s="69">
        <f t="shared" si="8"/>
        <v>106</v>
      </c>
      <c r="O37" s="69">
        <f t="shared" si="9"/>
        <v>27</v>
      </c>
      <c r="P37" s="91">
        <f t="shared" si="10"/>
        <v>79</v>
      </c>
      <c r="Q37" s="71"/>
      <c r="R37" s="69"/>
      <c r="S37" s="69"/>
      <c r="T37" s="16">
        <f t="shared" si="5"/>
        <v>17</v>
      </c>
    </row>
    <row r="38" spans="1:24" ht="21" customHeight="1">
      <c r="A38" s="20">
        <v>36</v>
      </c>
      <c r="B38" s="20">
        <v>1</v>
      </c>
      <c r="C38" s="28" t="s">
        <v>151</v>
      </c>
      <c r="D38" s="69" t="s">
        <v>252</v>
      </c>
      <c r="E38" s="77"/>
      <c r="F38" s="66" t="s">
        <v>533</v>
      </c>
      <c r="G38" s="66" t="s">
        <v>534</v>
      </c>
      <c r="H38" s="92" t="s">
        <v>535</v>
      </c>
      <c r="I38" s="67" t="s">
        <v>243</v>
      </c>
      <c r="J38" s="67">
        <v>28</v>
      </c>
      <c r="K38" s="67">
        <v>3</v>
      </c>
      <c r="L38" s="69">
        <v>54</v>
      </c>
      <c r="M38" s="69">
        <v>53</v>
      </c>
      <c r="N38" s="69">
        <f t="shared" si="8"/>
        <v>107</v>
      </c>
      <c r="O38" s="69">
        <f t="shared" si="9"/>
        <v>28</v>
      </c>
      <c r="P38" s="91">
        <f t="shared" si="10"/>
        <v>79</v>
      </c>
      <c r="Q38" s="71"/>
      <c r="R38" s="69"/>
      <c r="S38" s="69"/>
      <c r="T38" s="16">
        <f t="shared" si="5"/>
        <v>4</v>
      </c>
    </row>
    <row r="39" spans="1:24" ht="21" customHeight="1">
      <c r="A39" s="20">
        <v>37</v>
      </c>
      <c r="B39" s="20">
        <v>1</v>
      </c>
      <c r="C39" s="28" t="s">
        <v>151</v>
      </c>
      <c r="D39" s="77" t="s">
        <v>257</v>
      </c>
      <c r="E39" s="77"/>
      <c r="F39" s="80" t="s">
        <v>41</v>
      </c>
      <c r="G39" s="80" t="s">
        <v>71</v>
      </c>
      <c r="H39" s="72" t="s">
        <v>3</v>
      </c>
      <c r="I39" s="67" t="s">
        <v>243</v>
      </c>
      <c r="J39" s="140">
        <v>29</v>
      </c>
      <c r="K39" s="67">
        <v>6</v>
      </c>
      <c r="L39" s="69">
        <v>53</v>
      </c>
      <c r="M39" s="69">
        <v>55</v>
      </c>
      <c r="N39" s="69">
        <f t="shared" si="8"/>
        <v>108</v>
      </c>
      <c r="O39" s="69">
        <f t="shared" si="9"/>
        <v>29</v>
      </c>
      <c r="P39" s="91">
        <f t="shared" si="10"/>
        <v>79</v>
      </c>
      <c r="Q39" s="71"/>
      <c r="R39" s="69"/>
      <c r="S39" s="69"/>
      <c r="T39" s="16">
        <f t="shared" si="5"/>
        <v>7</v>
      </c>
      <c r="W39" s="18"/>
    </row>
    <row r="40" spans="1:24" ht="21" customHeight="1">
      <c r="A40" s="20">
        <v>38</v>
      </c>
      <c r="B40" s="20">
        <v>1</v>
      </c>
      <c r="C40" s="28" t="s">
        <v>97</v>
      </c>
      <c r="D40" s="77" t="s">
        <v>263</v>
      </c>
      <c r="E40" s="77">
        <v>1</v>
      </c>
      <c r="F40" s="89" t="s">
        <v>60</v>
      </c>
      <c r="G40" s="89" t="s">
        <v>51</v>
      </c>
      <c r="H40" s="89" t="s">
        <v>3</v>
      </c>
      <c r="I40" s="67" t="s">
        <v>244</v>
      </c>
      <c r="J40" s="140">
        <v>21</v>
      </c>
      <c r="K40" s="67">
        <v>26</v>
      </c>
      <c r="L40" s="69">
        <v>47</v>
      </c>
      <c r="M40" s="69">
        <v>54</v>
      </c>
      <c r="N40" s="69">
        <f t="shared" si="8"/>
        <v>101</v>
      </c>
      <c r="O40" s="69">
        <f t="shared" si="9"/>
        <v>21</v>
      </c>
      <c r="P40" s="91">
        <f t="shared" si="10"/>
        <v>80</v>
      </c>
      <c r="Q40" s="71"/>
      <c r="R40" s="69"/>
      <c r="S40" s="69" t="s">
        <v>755</v>
      </c>
      <c r="T40" s="16">
        <f t="shared" si="5"/>
        <v>27</v>
      </c>
    </row>
    <row r="41" spans="1:24" ht="21" customHeight="1">
      <c r="A41" s="20">
        <v>39</v>
      </c>
      <c r="B41" s="20">
        <v>1</v>
      </c>
      <c r="C41" s="28" t="s">
        <v>151</v>
      </c>
      <c r="D41" s="77" t="s">
        <v>265</v>
      </c>
      <c r="E41" s="77">
        <v>2</v>
      </c>
      <c r="F41" s="89" t="s">
        <v>527</v>
      </c>
      <c r="G41" s="89" t="s">
        <v>528</v>
      </c>
      <c r="H41" s="89" t="s">
        <v>529</v>
      </c>
      <c r="I41" s="67" t="s">
        <v>243</v>
      </c>
      <c r="J41" s="140">
        <v>21</v>
      </c>
      <c r="K41" s="67">
        <v>17</v>
      </c>
      <c r="L41" s="69">
        <v>52</v>
      </c>
      <c r="M41" s="69">
        <v>49</v>
      </c>
      <c r="N41" s="69">
        <f t="shared" si="8"/>
        <v>101</v>
      </c>
      <c r="O41" s="69">
        <f t="shared" si="9"/>
        <v>21</v>
      </c>
      <c r="P41" s="91">
        <f t="shared" si="10"/>
        <v>80</v>
      </c>
      <c r="Q41" s="71"/>
      <c r="R41" s="69"/>
      <c r="S41" s="69"/>
      <c r="T41" s="16">
        <f t="shared" si="5"/>
        <v>18</v>
      </c>
    </row>
    <row r="42" spans="1:24" ht="21" customHeight="1">
      <c r="A42" s="20">
        <v>40</v>
      </c>
      <c r="B42" s="20">
        <v>1</v>
      </c>
      <c r="C42" s="28" t="s">
        <v>151</v>
      </c>
      <c r="D42" s="77" t="s">
        <v>264</v>
      </c>
      <c r="E42" s="77">
        <v>3</v>
      </c>
      <c r="F42" s="89" t="s">
        <v>66</v>
      </c>
      <c r="G42" s="89" t="s">
        <v>67</v>
      </c>
      <c r="H42" s="89" t="s">
        <v>272</v>
      </c>
      <c r="I42" s="67" t="s">
        <v>230</v>
      </c>
      <c r="J42" s="140">
        <v>21</v>
      </c>
      <c r="K42" s="67">
        <v>27</v>
      </c>
      <c r="L42" s="69">
        <v>50</v>
      </c>
      <c r="M42" s="69">
        <v>51</v>
      </c>
      <c r="N42" s="69">
        <f t="shared" si="8"/>
        <v>101</v>
      </c>
      <c r="O42" s="69">
        <f t="shared" si="9"/>
        <v>21</v>
      </c>
      <c r="P42" s="91">
        <f t="shared" si="10"/>
        <v>80</v>
      </c>
      <c r="Q42" s="71"/>
      <c r="R42" s="69"/>
      <c r="S42" s="69"/>
      <c r="T42" s="16">
        <f t="shared" si="5"/>
        <v>28</v>
      </c>
    </row>
    <row r="43" spans="1:24" ht="21" customHeight="1">
      <c r="A43" s="20">
        <v>41</v>
      </c>
      <c r="B43" s="20">
        <v>1</v>
      </c>
      <c r="C43" s="28" t="s">
        <v>151</v>
      </c>
      <c r="D43" s="77" t="s">
        <v>396</v>
      </c>
      <c r="E43" s="69"/>
      <c r="F43" s="143" t="s">
        <v>56</v>
      </c>
      <c r="G43" s="143" t="s">
        <v>57</v>
      </c>
      <c r="H43" s="143" t="s">
        <v>249</v>
      </c>
      <c r="I43" s="69" t="s">
        <v>230</v>
      </c>
      <c r="J43" s="91">
        <v>25</v>
      </c>
      <c r="K43" s="69">
        <v>6</v>
      </c>
      <c r="L43" s="69">
        <v>51</v>
      </c>
      <c r="M43" s="69">
        <v>54</v>
      </c>
      <c r="N43" s="69">
        <f t="shared" si="8"/>
        <v>105</v>
      </c>
      <c r="O43" s="69">
        <f t="shared" si="9"/>
        <v>25</v>
      </c>
      <c r="P43" s="91">
        <f t="shared" si="10"/>
        <v>80</v>
      </c>
      <c r="Q43" s="71"/>
      <c r="R43" s="69"/>
      <c r="S43" s="69"/>
      <c r="T43" s="16">
        <f t="shared" si="5"/>
        <v>7</v>
      </c>
      <c r="W43" s="46"/>
    </row>
    <row r="44" spans="1:24" ht="21" customHeight="1">
      <c r="A44" s="20">
        <v>42</v>
      </c>
      <c r="B44" s="20">
        <v>1</v>
      </c>
      <c r="C44" s="28" t="s">
        <v>151</v>
      </c>
      <c r="D44" s="77" t="s">
        <v>265</v>
      </c>
      <c r="E44" s="77"/>
      <c r="F44" s="89" t="s">
        <v>171</v>
      </c>
      <c r="G44" s="89" t="s">
        <v>229</v>
      </c>
      <c r="H44" s="89" t="s">
        <v>3</v>
      </c>
      <c r="I44" s="67" t="s">
        <v>230</v>
      </c>
      <c r="J44" s="140">
        <v>7</v>
      </c>
      <c r="K44" s="67">
        <v>5</v>
      </c>
      <c r="L44" s="69">
        <v>42</v>
      </c>
      <c r="M44" s="69">
        <v>46</v>
      </c>
      <c r="N44" s="69">
        <f t="shared" si="8"/>
        <v>88</v>
      </c>
      <c r="O44" s="69">
        <f t="shared" si="9"/>
        <v>7</v>
      </c>
      <c r="P44" s="91">
        <f t="shared" si="10"/>
        <v>81</v>
      </c>
      <c r="Q44" s="71">
        <v>11</v>
      </c>
      <c r="R44" s="69"/>
      <c r="S44" s="69">
        <v>8</v>
      </c>
      <c r="T44" s="16">
        <f t="shared" si="5"/>
        <v>6</v>
      </c>
    </row>
    <row r="45" spans="1:24" ht="21" customHeight="1">
      <c r="A45" s="20">
        <v>43</v>
      </c>
      <c r="B45" s="20">
        <v>1</v>
      </c>
      <c r="C45" s="28" t="s">
        <v>151</v>
      </c>
      <c r="D45" s="77" t="s">
        <v>256</v>
      </c>
      <c r="E45" s="65"/>
      <c r="F45" s="87" t="s">
        <v>117</v>
      </c>
      <c r="G45" s="87" t="s">
        <v>118</v>
      </c>
      <c r="H45" s="72" t="s">
        <v>3</v>
      </c>
      <c r="I45" s="67" t="s">
        <v>230</v>
      </c>
      <c r="J45" s="67">
        <v>15</v>
      </c>
      <c r="K45" s="67">
        <v>21</v>
      </c>
      <c r="L45" s="69">
        <v>47</v>
      </c>
      <c r="M45" s="69">
        <v>49</v>
      </c>
      <c r="N45" s="69">
        <f t="shared" si="8"/>
        <v>96</v>
      </c>
      <c r="O45" s="69">
        <f t="shared" si="9"/>
        <v>15</v>
      </c>
      <c r="P45" s="91">
        <f t="shared" si="10"/>
        <v>81</v>
      </c>
      <c r="Q45" s="69"/>
      <c r="R45" s="69"/>
      <c r="S45" s="69"/>
      <c r="T45" s="16">
        <f t="shared" si="5"/>
        <v>22</v>
      </c>
      <c r="W45" s="46"/>
    </row>
    <row r="46" spans="1:24" ht="21" customHeight="1">
      <c r="A46" s="20">
        <v>44</v>
      </c>
      <c r="B46" s="20">
        <v>1</v>
      </c>
      <c r="C46" s="28" t="s">
        <v>151</v>
      </c>
      <c r="D46" s="69" t="s">
        <v>261</v>
      </c>
      <c r="E46" s="65"/>
      <c r="F46" s="66" t="s">
        <v>339</v>
      </c>
      <c r="G46" s="66" t="s">
        <v>169</v>
      </c>
      <c r="H46" s="92" t="s">
        <v>170</v>
      </c>
      <c r="I46" s="67" t="s">
        <v>243</v>
      </c>
      <c r="J46" s="141">
        <v>28</v>
      </c>
      <c r="K46" s="67">
        <v>31</v>
      </c>
      <c r="L46" s="69">
        <v>58</v>
      </c>
      <c r="M46" s="69">
        <v>51</v>
      </c>
      <c r="N46" s="69">
        <f t="shared" si="8"/>
        <v>109</v>
      </c>
      <c r="O46" s="69">
        <f t="shared" si="9"/>
        <v>28</v>
      </c>
      <c r="P46" s="91">
        <f t="shared" si="10"/>
        <v>81</v>
      </c>
      <c r="Q46" s="71"/>
      <c r="R46" s="69"/>
      <c r="S46" s="69"/>
      <c r="T46" s="16">
        <f t="shared" si="5"/>
        <v>32</v>
      </c>
      <c r="W46" s="46"/>
    </row>
    <row r="47" spans="1:24" ht="21" customHeight="1">
      <c r="A47" s="20">
        <v>45</v>
      </c>
      <c r="B47" s="20">
        <v>1</v>
      </c>
      <c r="C47" s="28" t="s">
        <v>151</v>
      </c>
      <c r="D47" s="77" t="s">
        <v>264</v>
      </c>
      <c r="E47" s="77"/>
      <c r="F47" s="89" t="s">
        <v>238</v>
      </c>
      <c r="G47" s="89" t="s">
        <v>239</v>
      </c>
      <c r="H47" s="89" t="s">
        <v>240</v>
      </c>
      <c r="I47" s="67" t="s">
        <v>230</v>
      </c>
      <c r="J47" s="140">
        <v>31</v>
      </c>
      <c r="K47" s="67">
        <v>6</v>
      </c>
      <c r="L47" s="69">
        <v>60</v>
      </c>
      <c r="M47" s="69">
        <v>52</v>
      </c>
      <c r="N47" s="69">
        <f t="shared" si="8"/>
        <v>112</v>
      </c>
      <c r="O47" s="69">
        <f t="shared" si="9"/>
        <v>31</v>
      </c>
      <c r="P47" s="91">
        <f t="shared" si="10"/>
        <v>81</v>
      </c>
      <c r="Q47" s="71"/>
      <c r="R47" s="69"/>
      <c r="S47" s="69"/>
      <c r="T47" s="16">
        <f t="shared" si="5"/>
        <v>7</v>
      </c>
      <c r="W47" s="46"/>
    </row>
    <row r="48" spans="1:24" ht="21" customHeight="1">
      <c r="A48" s="20">
        <v>46</v>
      </c>
      <c r="B48" s="20">
        <v>1</v>
      </c>
      <c r="C48" s="28" t="s">
        <v>151</v>
      </c>
      <c r="D48" s="65" t="s">
        <v>253</v>
      </c>
      <c r="E48" s="77"/>
      <c r="F48" s="66" t="s">
        <v>179</v>
      </c>
      <c r="G48" s="66" t="s">
        <v>285</v>
      </c>
      <c r="H48" s="66" t="s">
        <v>3</v>
      </c>
      <c r="I48" s="67" t="s">
        <v>243</v>
      </c>
      <c r="J48" s="144">
        <v>36</v>
      </c>
      <c r="K48" s="67">
        <v>5</v>
      </c>
      <c r="L48" s="69">
        <v>62</v>
      </c>
      <c r="M48" s="69">
        <v>55</v>
      </c>
      <c r="N48" s="69">
        <f t="shared" si="8"/>
        <v>117</v>
      </c>
      <c r="O48" s="69">
        <f t="shared" si="9"/>
        <v>36</v>
      </c>
      <c r="P48" s="91">
        <f t="shared" si="10"/>
        <v>81</v>
      </c>
      <c r="Q48" s="71"/>
      <c r="R48" s="69"/>
      <c r="S48" s="69"/>
      <c r="T48" s="16">
        <f t="shared" si="5"/>
        <v>6</v>
      </c>
      <c r="W48" s="46"/>
    </row>
    <row r="49" spans="1:32" ht="21" customHeight="1">
      <c r="A49" s="20">
        <v>47</v>
      </c>
      <c r="B49" s="20">
        <v>1</v>
      </c>
      <c r="C49" s="28" t="s">
        <v>151</v>
      </c>
      <c r="D49" s="65" t="s">
        <v>260</v>
      </c>
      <c r="E49" s="77"/>
      <c r="F49" s="89" t="s">
        <v>72</v>
      </c>
      <c r="G49" s="89" t="s">
        <v>65</v>
      </c>
      <c r="H49" s="89" t="s">
        <v>73</v>
      </c>
      <c r="I49" s="67" t="s">
        <v>230</v>
      </c>
      <c r="J49" s="140">
        <v>20</v>
      </c>
      <c r="K49" s="67">
        <v>13</v>
      </c>
      <c r="L49" s="69">
        <v>48</v>
      </c>
      <c r="M49" s="69">
        <v>54</v>
      </c>
      <c r="N49" s="69">
        <f t="shared" si="8"/>
        <v>102</v>
      </c>
      <c r="O49" s="69">
        <f t="shared" si="9"/>
        <v>20</v>
      </c>
      <c r="P49" s="91">
        <f t="shared" si="10"/>
        <v>82</v>
      </c>
      <c r="Q49" s="71"/>
      <c r="R49" s="69"/>
      <c r="S49" s="69"/>
      <c r="T49" s="16">
        <f t="shared" si="5"/>
        <v>14</v>
      </c>
      <c r="W49" s="46"/>
    </row>
    <row r="50" spans="1:32" ht="21" customHeight="1">
      <c r="A50" s="20">
        <v>48</v>
      </c>
      <c r="B50" s="20">
        <v>1</v>
      </c>
      <c r="C50" s="28" t="s">
        <v>151</v>
      </c>
      <c r="D50" s="77" t="s">
        <v>262</v>
      </c>
      <c r="E50" s="65"/>
      <c r="F50" s="89" t="s">
        <v>286</v>
      </c>
      <c r="G50" s="89" t="s">
        <v>287</v>
      </c>
      <c r="H50" s="92" t="s">
        <v>288</v>
      </c>
      <c r="I50" s="67" t="s">
        <v>243</v>
      </c>
      <c r="J50" s="67">
        <v>24</v>
      </c>
      <c r="K50" s="67">
        <v>5</v>
      </c>
      <c r="L50" s="69">
        <v>54</v>
      </c>
      <c r="M50" s="69">
        <v>52</v>
      </c>
      <c r="N50" s="69">
        <f t="shared" si="8"/>
        <v>106</v>
      </c>
      <c r="O50" s="69">
        <f t="shared" si="9"/>
        <v>24</v>
      </c>
      <c r="P50" s="91">
        <f t="shared" si="10"/>
        <v>82</v>
      </c>
      <c r="Q50" s="71"/>
      <c r="R50" s="69"/>
      <c r="S50" s="69"/>
      <c r="T50" s="16">
        <f t="shared" si="5"/>
        <v>6</v>
      </c>
      <c r="W50" s="46"/>
    </row>
    <row r="51" spans="1:32" ht="21" customHeight="1">
      <c r="A51" s="20">
        <v>49</v>
      </c>
      <c r="B51" s="20">
        <v>1</v>
      </c>
      <c r="C51" s="28" t="s">
        <v>151</v>
      </c>
      <c r="D51" s="77" t="s">
        <v>264</v>
      </c>
      <c r="E51" s="77"/>
      <c r="F51" s="89" t="s">
        <v>91</v>
      </c>
      <c r="G51" s="89" t="s">
        <v>119</v>
      </c>
      <c r="H51" s="89" t="s">
        <v>123</v>
      </c>
      <c r="I51" s="67" t="s">
        <v>230</v>
      </c>
      <c r="J51" s="140">
        <v>17</v>
      </c>
      <c r="K51" s="67">
        <v>25</v>
      </c>
      <c r="L51" s="69">
        <v>53</v>
      </c>
      <c r="M51" s="69">
        <v>49</v>
      </c>
      <c r="N51" s="69">
        <f t="shared" si="8"/>
        <v>102</v>
      </c>
      <c r="O51" s="69">
        <f t="shared" si="9"/>
        <v>17</v>
      </c>
      <c r="P51" s="91">
        <f t="shared" si="10"/>
        <v>85</v>
      </c>
      <c r="Q51" s="71"/>
      <c r="R51" s="69"/>
      <c r="S51" s="69"/>
      <c r="T51" s="16">
        <f t="shared" si="5"/>
        <v>26</v>
      </c>
      <c r="W51" s="46"/>
    </row>
    <row r="52" spans="1:32" ht="21" customHeight="1">
      <c r="A52" s="20">
        <v>50</v>
      </c>
      <c r="B52" s="20">
        <v>1</v>
      </c>
      <c r="C52" s="28" t="s">
        <v>151</v>
      </c>
      <c r="D52" s="77" t="s">
        <v>263</v>
      </c>
      <c r="E52" s="77"/>
      <c r="F52" s="89" t="s">
        <v>11</v>
      </c>
      <c r="G52" s="89" t="s">
        <v>12</v>
      </c>
      <c r="H52" s="89" t="s">
        <v>3</v>
      </c>
      <c r="I52" s="67" t="s">
        <v>243</v>
      </c>
      <c r="J52" s="140">
        <v>25</v>
      </c>
      <c r="K52" s="67">
        <v>6</v>
      </c>
      <c r="L52" s="69">
        <v>57</v>
      </c>
      <c r="M52" s="69">
        <v>53</v>
      </c>
      <c r="N52" s="69">
        <f t="shared" si="8"/>
        <v>110</v>
      </c>
      <c r="O52" s="69">
        <f t="shared" si="9"/>
        <v>25</v>
      </c>
      <c r="P52" s="91">
        <f t="shared" si="10"/>
        <v>85</v>
      </c>
      <c r="Q52" s="71"/>
      <c r="R52" s="69"/>
      <c r="S52" s="69"/>
      <c r="T52" s="16">
        <f t="shared" si="5"/>
        <v>7</v>
      </c>
      <c r="W52" s="46"/>
    </row>
    <row r="53" spans="1:32" ht="21" customHeight="1">
      <c r="A53" s="20">
        <v>51</v>
      </c>
      <c r="B53" s="20">
        <v>1</v>
      </c>
      <c r="C53" s="28" t="s">
        <v>151</v>
      </c>
      <c r="D53" s="65" t="s">
        <v>258</v>
      </c>
      <c r="E53" s="77"/>
      <c r="F53" s="89" t="s">
        <v>44</v>
      </c>
      <c r="G53" s="89" t="s">
        <v>45</v>
      </c>
      <c r="H53" s="89" t="s">
        <v>338</v>
      </c>
      <c r="I53" s="67" t="s">
        <v>243</v>
      </c>
      <c r="J53" s="140">
        <v>35</v>
      </c>
      <c r="K53" s="67">
        <v>4</v>
      </c>
      <c r="L53" s="69">
        <v>62</v>
      </c>
      <c r="M53" s="69">
        <v>59</v>
      </c>
      <c r="N53" s="69">
        <f t="shared" si="8"/>
        <v>121</v>
      </c>
      <c r="O53" s="69">
        <f t="shared" si="9"/>
        <v>35</v>
      </c>
      <c r="P53" s="91">
        <f t="shared" si="10"/>
        <v>86</v>
      </c>
      <c r="Q53" s="71"/>
      <c r="R53" s="69"/>
      <c r="S53" s="69"/>
      <c r="T53" s="16">
        <f t="shared" si="5"/>
        <v>5</v>
      </c>
      <c r="W53" s="46"/>
    </row>
    <row r="54" spans="1:32" ht="21" customHeight="1">
      <c r="A54" s="20">
        <v>52</v>
      </c>
      <c r="B54" s="20">
        <v>1</v>
      </c>
      <c r="C54" s="28" t="s">
        <v>151</v>
      </c>
      <c r="D54" s="65" t="s">
        <v>250</v>
      </c>
      <c r="E54" s="77"/>
      <c r="F54" s="143" t="s">
        <v>283</v>
      </c>
      <c r="G54" s="145" t="s">
        <v>284</v>
      </c>
      <c r="H54" s="92" t="s">
        <v>664</v>
      </c>
      <c r="I54" s="67" t="s">
        <v>244</v>
      </c>
      <c r="J54" s="67">
        <v>33</v>
      </c>
      <c r="K54" s="67">
        <v>6</v>
      </c>
      <c r="L54" s="69">
        <v>58</v>
      </c>
      <c r="M54" s="69">
        <v>62</v>
      </c>
      <c r="N54" s="69">
        <f t="shared" si="8"/>
        <v>120</v>
      </c>
      <c r="O54" s="69">
        <f t="shared" si="9"/>
        <v>33</v>
      </c>
      <c r="P54" s="91">
        <f t="shared" si="10"/>
        <v>87</v>
      </c>
      <c r="Q54" s="71"/>
      <c r="R54" s="69"/>
      <c r="S54" s="69"/>
      <c r="T54" s="16">
        <f t="shared" si="5"/>
        <v>7</v>
      </c>
      <c r="W54" s="46"/>
    </row>
    <row r="55" spans="1:32" ht="21" customHeight="1">
      <c r="A55" s="20">
        <v>53</v>
      </c>
      <c r="B55" s="20">
        <v>1</v>
      </c>
      <c r="C55" s="28" t="s">
        <v>151</v>
      </c>
      <c r="D55" s="77" t="s">
        <v>266</v>
      </c>
      <c r="E55" s="77"/>
      <c r="F55" s="89" t="s">
        <v>69</v>
      </c>
      <c r="G55" s="89" t="s">
        <v>70</v>
      </c>
      <c r="H55" s="89" t="s">
        <v>83</v>
      </c>
      <c r="I55" s="67" t="s">
        <v>230</v>
      </c>
      <c r="J55" s="140">
        <v>18</v>
      </c>
      <c r="K55" s="67">
        <v>6</v>
      </c>
      <c r="L55" s="69">
        <v>53</v>
      </c>
      <c r="M55" s="69">
        <v>53</v>
      </c>
      <c r="N55" s="69">
        <f t="shared" si="8"/>
        <v>106</v>
      </c>
      <c r="O55" s="69">
        <f t="shared" si="9"/>
        <v>18</v>
      </c>
      <c r="P55" s="91">
        <f t="shared" si="10"/>
        <v>88</v>
      </c>
      <c r="Q55" s="71"/>
      <c r="R55" s="69"/>
      <c r="S55" s="69"/>
      <c r="T55" s="16">
        <f t="shared" si="5"/>
        <v>7</v>
      </c>
      <c r="W55" s="46"/>
    </row>
    <row r="56" spans="1:32" ht="21" customHeight="1">
      <c r="A56" s="20">
        <v>54</v>
      </c>
      <c r="B56" s="20">
        <v>1</v>
      </c>
      <c r="C56" s="28" t="s">
        <v>151</v>
      </c>
      <c r="D56" s="69" t="s">
        <v>251</v>
      </c>
      <c r="E56" s="77"/>
      <c r="F56" s="66" t="s">
        <v>15</v>
      </c>
      <c r="G56" s="66" t="s">
        <v>16</v>
      </c>
      <c r="H56" s="92" t="s">
        <v>17</v>
      </c>
      <c r="I56" s="67" t="s">
        <v>230</v>
      </c>
      <c r="J56" s="140">
        <v>36</v>
      </c>
      <c r="K56" s="67">
        <v>2</v>
      </c>
      <c r="L56" s="69">
        <v>66</v>
      </c>
      <c r="M56" s="69">
        <v>67</v>
      </c>
      <c r="N56" s="69">
        <f t="shared" si="8"/>
        <v>133</v>
      </c>
      <c r="O56" s="69">
        <f t="shared" si="9"/>
        <v>36</v>
      </c>
      <c r="P56" s="91">
        <f t="shared" si="10"/>
        <v>97</v>
      </c>
      <c r="Q56" s="71"/>
      <c r="R56" s="69"/>
      <c r="S56" s="69"/>
      <c r="T56" s="16">
        <f t="shared" si="5"/>
        <v>3</v>
      </c>
      <c r="W56" s="46"/>
    </row>
    <row r="57" spans="1:32" ht="21" customHeight="1">
      <c r="A57" s="20">
        <v>55</v>
      </c>
      <c r="B57" s="20">
        <v>1</v>
      </c>
      <c r="C57" s="28" t="s">
        <v>151</v>
      </c>
      <c r="D57" s="65" t="s">
        <v>260</v>
      </c>
      <c r="E57" s="69"/>
      <c r="F57" s="66" t="s">
        <v>541</v>
      </c>
      <c r="G57" s="66" t="s">
        <v>534</v>
      </c>
      <c r="H57" s="66" t="s">
        <v>3</v>
      </c>
      <c r="I57" s="67" t="s">
        <v>243</v>
      </c>
      <c r="J57" s="67">
        <v>29</v>
      </c>
      <c r="K57" s="67">
        <v>3</v>
      </c>
      <c r="L57" s="69">
        <v>65</v>
      </c>
      <c r="M57" s="69">
        <v>63</v>
      </c>
      <c r="N57" s="69">
        <f t="shared" si="8"/>
        <v>128</v>
      </c>
      <c r="O57" s="69">
        <f t="shared" si="9"/>
        <v>29</v>
      </c>
      <c r="P57" s="91">
        <f t="shared" si="10"/>
        <v>99</v>
      </c>
      <c r="Q57" s="71"/>
      <c r="R57" s="69"/>
      <c r="S57" s="69"/>
      <c r="T57" s="16">
        <f t="shared" si="5"/>
        <v>4</v>
      </c>
      <c r="W57" s="46"/>
    </row>
    <row r="58" spans="1:32" ht="21" customHeight="1">
      <c r="A58" s="20">
        <v>56</v>
      </c>
      <c r="B58" s="20">
        <v>1</v>
      </c>
      <c r="C58" s="28" t="s">
        <v>151</v>
      </c>
      <c r="D58" s="77" t="s">
        <v>251</v>
      </c>
      <c r="E58" s="77"/>
      <c r="F58" s="89" t="s">
        <v>114</v>
      </c>
      <c r="G58" s="89" t="s">
        <v>115</v>
      </c>
      <c r="H58" s="89" t="s">
        <v>116</v>
      </c>
      <c r="I58" s="67" t="s">
        <v>230</v>
      </c>
      <c r="J58" s="140">
        <v>11</v>
      </c>
      <c r="K58" s="67">
        <v>35</v>
      </c>
      <c r="L58" s="342" t="s">
        <v>761</v>
      </c>
      <c r="M58" s="69"/>
      <c r="N58" s="69"/>
      <c r="O58" s="69"/>
      <c r="P58" s="91"/>
      <c r="Q58" s="71"/>
      <c r="R58" s="69"/>
      <c r="S58" s="69"/>
      <c r="T58" s="16">
        <v>35</v>
      </c>
      <c r="W58" s="286"/>
      <c r="Y58" s="16"/>
    </row>
    <row r="59" spans="1:32" s="16" customFormat="1" ht="21" customHeight="1">
      <c r="A59" s="20"/>
      <c r="B59" s="20"/>
      <c r="C59" s="28"/>
      <c r="E59" s="25"/>
      <c r="F59" s="11"/>
      <c r="G59" s="11"/>
      <c r="H59" s="11"/>
      <c r="I59" s="6"/>
      <c r="J59" s="6"/>
      <c r="K59" s="6"/>
      <c r="P59" s="18"/>
      <c r="W59" s="286"/>
      <c r="Z59" s="18"/>
      <c r="AA59" s="18"/>
      <c r="AB59" s="18"/>
      <c r="AC59" s="18"/>
      <c r="AD59" s="18"/>
      <c r="AE59" s="18"/>
      <c r="AF59" s="18"/>
    </row>
    <row r="60" spans="1:32" s="16" customFormat="1" ht="27" customHeight="1">
      <c r="A60" s="18">
        <v>57</v>
      </c>
      <c r="B60" s="18"/>
      <c r="C60" s="28" t="s">
        <v>234</v>
      </c>
      <c r="D60" s="25"/>
      <c r="F60" s="18" t="s">
        <v>732</v>
      </c>
      <c r="G60" s="18" t="s">
        <v>733</v>
      </c>
      <c r="H60" s="18" t="s">
        <v>3</v>
      </c>
      <c r="I60" s="16" t="s">
        <v>230</v>
      </c>
      <c r="J60" s="6" t="s">
        <v>234</v>
      </c>
      <c r="K60" s="6"/>
      <c r="L60" s="281">
        <v>64</v>
      </c>
      <c r="M60" s="281">
        <v>66</v>
      </c>
      <c r="N60" s="281">
        <f>SUM(L60:M60)</f>
        <v>130</v>
      </c>
      <c r="P60" s="18"/>
      <c r="Q60" s="17"/>
      <c r="W60" s="286"/>
      <c r="Z60" s="18"/>
      <c r="AA60" s="18"/>
      <c r="AB60" s="18"/>
      <c r="AC60" s="18"/>
      <c r="AD60" s="18"/>
      <c r="AE60" s="18"/>
      <c r="AF60" s="18"/>
    </row>
    <row r="61" spans="1:32" s="16" customFormat="1" ht="21" customHeight="1">
      <c r="A61" s="18">
        <v>58</v>
      </c>
      <c r="B61" s="20"/>
      <c r="C61" s="28" t="s">
        <v>234</v>
      </c>
      <c r="E61" s="25"/>
      <c r="F61" s="8" t="s">
        <v>734</v>
      </c>
      <c r="G61" s="8" t="s">
        <v>735</v>
      </c>
      <c r="H61" s="9" t="s">
        <v>3</v>
      </c>
      <c r="I61" s="6" t="s">
        <v>230</v>
      </c>
      <c r="J61" s="13" t="s">
        <v>234</v>
      </c>
      <c r="K61" s="6"/>
      <c r="L61" s="281">
        <v>50</v>
      </c>
      <c r="M61" s="281">
        <v>54</v>
      </c>
      <c r="N61" s="281">
        <f t="shared" ref="N61:N67" si="11">SUM(L61:M61)</f>
        <v>104</v>
      </c>
      <c r="P61" s="18"/>
      <c r="Q61" s="17"/>
      <c r="W61" s="286"/>
      <c r="Z61" s="18"/>
      <c r="AA61" s="18"/>
      <c r="AB61" s="18"/>
      <c r="AC61" s="18"/>
      <c r="AD61" s="18"/>
      <c r="AE61" s="18"/>
      <c r="AF61" s="18"/>
    </row>
    <row r="62" spans="1:32" s="16" customFormat="1" ht="21" customHeight="1">
      <c r="A62" s="18">
        <v>59</v>
      </c>
      <c r="B62" s="18"/>
      <c r="C62" s="28" t="s">
        <v>234</v>
      </c>
      <c r="F62" s="18" t="s">
        <v>736</v>
      </c>
      <c r="G62" s="18" t="s">
        <v>737</v>
      </c>
      <c r="H62" s="18" t="s">
        <v>3</v>
      </c>
      <c r="I62" s="16" t="s">
        <v>230</v>
      </c>
      <c r="J62" s="6" t="s">
        <v>234</v>
      </c>
      <c r="K62" s="6"/>
      <c r="L62" s="281">
        <v>61</v>
      </c>
      <c r="M62" s="281">
        <v>54</v>
      </c>
      <c r="N62" s="281">
        <f t="shared" si="11"/>
        <v>115</v>
      </c>
      <c r="O62" s="271"/>
      <c r="P62" s="18"/>
      <c r="Q62" s="17"/>
      <c r="Z62" s="18"/>
      <c r="AA62" s="18"/>
      <c r="AB62" s="18"/>
      <c r="AC62" s="18"/>
      <c r="AD62" s="18"/>
    </row>
    <row r="63" spans="1:32" s="16" customFormat="1" ht="21" customHeight="1">
      <c r="A63" s="18">
        <v>60</v>
      </c>
      <c r="B63" s="18"/>
      <c r="C63" s="28" t="s">
        <v>536</v>
      </c>
      <c r="F63" s="31" t="s">
        <v>280</v>
      </c>
      <c r="G63" s="31" t="s">
        <v>281</v>
      </c>
      <c r="H63" s="31" t="s">
        <v>3</v>
      </c>
      <c r="I63" s="6" t="s">
        <v>230</v>
      </c>
      <c r="J63" s="6" t="s">
        <v>279</v>
      </c>
      <c r="K63" s="6">
        <v>1</v>
      </c>
      <c r="L63" s="281">
        <v>48</v>
      </c>
      <c r="M63" s="281">
        <v>43</v>
      </c>
      <c r="N63" s="281">
        <f t="shared" si="11"/>
        <v>91</v>
      </c>
      <c r="O63" s="271"/>
      <c r="P63" s="18"/>
      <c r="Q63" s="17">
        <v>17</v>
      </c>
    </row>
    <row r="64" spans="1:32" s="16" customFormat="1" ht="21" customHeight="1">
      <c r="A64" s="18">
        <v>61</v>
      </c>
      <c r="B64" s="18"/>
      <c r="C64" s="28" t="s">
        <v>234</v>
      </c>
      <c r="F64" s="18" t="s">
        <v>738</v>
      </c>
      <c r="G64" s="18" t="s">
        <v>597</v>
      </c>
      <c r="H64" s="18" t="s">
        <v>3</v>
      </c>
      <c r="I64" s="16" t="s">
        <v>230</v>
      </c>
      <c r="J64" s="6" t="s">
        <v>234</v>
      </c>
      <c r="K64" s="6"/>
      <c r="L64" s="343" t="s">
        <v>775</v>
      </c>
      <c r="M64" s="281"/>
      <c r="N64" s="281">
        <f t="shared" si="11"/>
        <v>0</v>
      </c>
      <c r="O64" s="271"/>
      <c r="P64" s="18"/>
      <c r="Q64" s="17"/>
    </row>
    <row r="65" spans="1:23" s="16" customFormat="1" ht="21" customHeight="1">
      <c r="A65" s="18">
        <v>62</v>
      </c>
      <c r="B65" s="18"/>
      <c r="C65" s="28" t="s">
        <v>344</v>
      </c>
      <c r="F65" s="18" t="s">
        <v>671</v>
      </c>
      <c r="G65" s="18" t="s">
        <v>739</v>
      </c>
      <c r="H65" s="18" t="s">
        <v>3</v>
      </c>
      <c r="I65" s="16" t="s">
        <v>230</v>
      </c>
      <c r="J65" s="6" t="s">
        <v>279</v>
      </c>
      <c r="K65" s="6">
        <v>1</v>
      </c>
      <c r="L65" s="281">
        <v>52</v>
      </c>
      <c r="M65" s="281">
        <v>54</v>
      </c>
      <c r="N65" s="281">
        <f t="shared" si="11"/>
        <v>106</v>
      </c>
      <c r="O65" s="271"/>
      <c r="P65" s="18"/>
      <c r="Q65" s="17"/>
    </row>
    <row r="66" spans="1:23" s="16" customFormat="1" ht="21" customHeight="1">
      <c r="A66" s="18">
        <v>63</v>
      </c>
      <c r="B66" s="18"/>
      <c r="C66" s="28" t="s">
        <v>354</v>
      </c>
      <c r="D66" s="18"/>
      <c r="E66" s="18"/>
      <c r="F66" s="18" t="s">
        <v>740</v>
      </c>
      <c r="G66" s="18" t="s">
        <v>741</v>
      </c>
      <c r="H66" s="18" t="s">
        <v>3</v>
      </c>
      <c r="I66" s="16" t="s">
        <v>230</v>
      </c>
      <c r="J66" s="16" t="s">
        <v>234</v>
      </c>
      <c r="K66" s="32"/>
      <c r="L66" s="281">
        <v>39</v>
      </c>
      <c r="M66" s="281">
        <v>46</v>
      </c>
      <c r="N66" s="281">
        <f t="shared" si="11"/>
        <v>85</v>
      </c>
      <c r="P66" s="18"/>
      <c r="Q66" s="17"/>
    </row>
    <row r="67" spans="1:23" s="16" customFormat="1">
      <c r="A67" s="18">
        <v>64</v>
      </c>
      <c r="B67" s="18"/>
      <c r="C67" s="28" t="s">
        <v>354</v>
      </c>
      <c r="D67" s="18"/>
      <c r="E67" s="18"/>
      <c r="F67" s="18" t="s">
        <v>742</v>
      </c>
      <c r="G67" s="18" t="s">
        <v>64</v>
      </c>
      <c r="H67" s="18" t="s">
        <v>3</v>
      </c>
      <c r="I67" s="16" t="s">
        <v>230</v>
      </c>
      <c r="J67" s="16" t="s">
        <v>234</v>
      </c>
      <c r="K67" s="32"/>
      <c r="L67" s="281">
        <v>40</v>
      </c>
      <c r="M67" s="281">
        <v>50</v>
      </c>
      <c r="N67" s="281">
        <f t="shared" si="11"/>
        <v>90</v>
      </c>
      <c r="P67" s="18"/>
      <c r="Q67" s="17"/>
    </row>
    <row r="68" spans="1:23" s="16" customFormat="1">
      <c r="A68" s="18"/>
      <c r="B68" s="18"/>
      <c r="C68" s="29"/>
      <c r="D68" s="18"/>
      <c r="E68" s="18"/>
      <c r="F68" s="18"/>
      <c r="G68" s="18"/>
      <c r="H68" s="18"/>
      <c r="K68" s="32"/>
      <c r="L68" s="18"/>
      <c r="M68" s="18"/>
      <c r="P68" s="18"/>
      <c r="Q68" s="17"/>
    </row>
    <row r="69" spans="1:23" s="16" customFormat="1">
      <c r="A69" s="18"/>
      <c r="B69" s="18"/>
      <c r="C69" s="29"/>
      <c r="D69" s="18"/>
      <c r="E69" s="18"/>
      <c r="F69" s="18"/>
      <c r="G69" s="18"/>
      <c r="H69" s="18"/>
      <c r="K69" s="32"/>
      <c r="L69" s="18"/>
      <c r="M69" s="18"/>
      <c r="P69" s="18"/>
      <c r="Q69" s="17"/>
    </row>
    <row r="70" spans="1:23" s="16" customFormat="1">
      <c r="A70" s="18"/>
      <c r="B70" s="18"/>
      <c r="C70" s="29"/>
      <c r="D70" s="18"/>
      <c r="E70" s="18"/>
      <c r="F70" s="18"/>
      <c r="G70" s="18"/>
      <c r="H70" s="18"/>
      <c r="K70" s="32"/>
      <c r="L70" s="18"/>
      <c r="M70" s="18"/>
      <c r="P70" s="18"/>
      <c r="Q70" s="17"/>
    </row>
    <row r="71" spans="1:23" s="16" customFormat="1">
      <c r="A71" s="18"/>
      <c r="B71" s="18"/>
      <c r="C71" s="29"/>
      <c r="D71" s="18"/>
      <c r="E71" s="18"/>
      <c r="F71" s="18"/>
      <c r="G71" s="18"/>
      <c r="H71" s="18"/>
      <c r="K71" s="32"/>
      <c r="L71" s="18"/>
      <c r="M71" s="18"/>
      <c r="P71" s="18"/>
      <c r="Q71" s="17"/>
    </row>
    <row r="72" spans="1:23" s="16" customFormat="1">
      <c r="A72" s="18"/>
      <c r="B72" s="18"/>
      <c r="C72" s="29"/>
      <c r="D72" s="18"/>
      <c r="E72" s="18"/>
      <c r="F72" s="18"/>
      <c r="G72" s="18"/>
      <c r="H72" s="18"/>
      <c r="K72" s="32"/>
      <c r="L72" s="18"/>
      <c r="M72" s="18"/>
      <c r="P72" s="18"/>
      <c r="Q72" s="17"/>
    </row>
    <row r="73" spans="1:23" s="16" customFormat="1">
      <c r="A73" s="18"/>
      <c r="B73" s="18"/>
      <c r="C73" s="29"/>
      <c r="D73" s="18"/>
      <c r="E73" s="18"/>
      <c r="F73" s="18"/>
      <c r="G73" s="18"/>
      <c r="H73" s="18"/>
      <c r="K73" s="32"/>
      <c r="L73" s="18"/>
      <c r="M73" s="18"/>
      <c r="P73" s="18"/>
      <c r="Q73" s="17"/>
    </row>
    <row r="74" spans="1:23" s="16" customFormat="1">
      <c r="A74" s="18"/>
      <c r="B74" s="18"/>
      <c r="C74" s="29"/>
      <c r="D74" s="18"/>
      <c r="E74" s="18"/>
      <c r="F74" s="18"/>
      <c r="G74" s="18"/>
      <c r="H74" s="18"/>
      <c r="K74" s="32"/>
      <c r="L74" s="18"/>
      <c r="M74" s="18"/>
      <c r="P74" s="18"/>
      <c r="Q74" s="17"/>
      <c r="W74" s="17"/>
    </row>
    <row r="75" spans="1:23" s="16" customFormat="1">
      <c r="A75" s="18"/>
      <c r="B75" s="18"/>
      <c r="C75" s="29"/>
      <c r="D75" s="18"/>
      <c r="E75" s="18"/>
      <c r="F75" s="18"/>
      <c r="G75" s="18"/>
      <c r="H75" s="18"/>
      <c r="K75" s="32"/>
      <c r="L75" s="18"/>
      <c r="M75" s="18"/>
      <c r="P75" s="18"/>
      <c r="Q75" s="17"/>
      <c r="W75" s="17"/>
    </row>
    <row r="76" spans="1:23" s="16" customFormat="1">
      <c r="A76" s="18"/>
      <c r="B76" s="18"/>
      <c r="C76" s="29"/>
      <c r="D76" s="18"/>
      <c r="E76" s="18"/>
      <c r="F76" s="18"/>
      <c r="G76" s="18"/>
      <c r="H76" s="18"/>
      <c r="K76" s="32"/>
      <c r="L76" s="18"/>
      <c r="M76" s="18"/>
      <c r="P76" s="18"/>
      <c r="Q76" s="17"/>
      <c r="W76" s="17"/>
    </row>
    <row r="77" spans="1:23" s="16" customFormat="1">
      <c r="A77" s="18"/>
      <c r="B77" s="18"/>
      <c r="C77" s="29"/>
      <c r="D77" s="18"/>
      <c r="E77" s="18"/>
      <c r="F77" s="18"/>
      <c r="G77" s="18"/>
      <c r="H77" s="18"/>
      <c r="K77" s="32"/>
      <c r="L77" s="18"/>
      <c r="M77" s="18"/>
      <c r="P77" s="18"/>
      <c r="Q77" s="17"/>
      <c r="W77" s="17"/>
    </row>
    <row r="78" spans="1:23" s="16" customFormat="1">
      <c r="A78" s="18"/>
      <c r="B78" s="18"/>
      <c r="C78" s="29"/>
      <c r="D78" s="18"/>
      <c r="E78" s="18"/>
      <c r="F78" s="18"/>
      <c r="G78" s="18"/>
      <c r="H78" s="18"/>
      <c r="K78" s="32"/>
      <c r="L78" s="18"/>
      <c r="M78" s="18"/>
      <c r="P78" s="18"/>
      <c r="Q78" s="17"/>
      <c r="W78" s="17"/>
    </row>
    <row r="79" spans="1:23" s="16" customFormat="1">
      <c r="A79" s="18"/>
      <c r="B79" s="18"/>
      <c r="C79" s="29"/>
      <c r="D79" s="18"/>
      <c r="E79" s="18"/>
      <c r="F79" s="18"/>
      <c r="G79" s="18"/>
      <c r="H79" s="18"/>
      <c r="K79" s="32"/>
      <c r="L79" s="18"/>
      <c r="M79" s="18"/>
      <c r="P79" s="18"/>
      <c r="Q79" s="17"/>
      <c r="W79" s="17"/>
    </row>
    <row r="80" spans="1:23" s="16" customFormat="1">
      <c r="A80" s="18"/>
      <c r="B80" s="18"/>
      <c r="C80" s="29"/>
      <c r="D80" s="18"/>
      <c r="E80" s="18"/>
      <c r="F80" s="18"/>
      <c r="G80" s="18"/>
      <c r="H80" s="18"/>
      <c r="K80" s="32"/>
      <c r="L80" s="18"/>
      <c r="M80" s="18"/>
      <c r="P80" s="18"/>
      <c r="Q80" s="17"/>
      <c r="W80" s="17"/>
    </row>
    <row r="81" spans="1:23" s="16" customFormat="1">
      <c r="A81" s="18"/>
      <c r="B81" s="18"/>
      <c r="C81" s="29"/>
      <c r="D81" s="18"/>
      <c r="E81" s="18"/>
      <c r="F81" s="18"/>
      <c r="G81" s="18"/>
      <c r="H81" s="18"/>
      <c r="K81" s="32"/>
      <c r="L81" s="18"/>
      <c r="M81" s="18"/>
      <c r="P81" s="18"/>
      <c r="Q81" s="17"/>
      <c r="W81" s="17"/>
    </row>
    <row r="82" spans="1:23" s="16" customFormat="1">
      <c r="A82" s="18"/>
      <c r="B82" s="18"/>
      <c r="C82" s="29"/>
      <c r="D82" s="18"/>
      <c r="E82" s="18"/>
      <c r="F82" s="18"/>
      <c r="G82" s="18"/>
      <c r="H82" s="18"/>
      <c r="K82" s="32"/>
      <c r="L82" s="18"/>
      <c r="M82" s="18"/>
      <c r="P82" s="18"/>
      <c r="Q82" s="17"/>
      <c r="W82" s="17"/>
    </row>
    <row r="83" spans="1:23" s="16" customFormat="1">
      <c r="A83" s="18"/>
      <c r="B83" s="18"/>
      <c r="C83" s="29"/>
      <c r="D83" s="18"/>
      <c r="E83" s="18"/>
      <c r="F83" s="18"/>
      <c r="G83" s="18"/>
      <c r="H83" s="18"/>
      <c r="K83" s="32"/>
      <c r="L83" s="18"/>
      <c r="M83" s="18"/>
      <c r="P83" s="18"/>
      <c r="Q83" s="17"/>
      <c r="W83" s="17"/>
    </row>
    <row r="84" spans="1:23" s="16" customFormat="1">
      <c r="A84" s="18"/>
      <c r="B84" s="18"/>
      <c r="C84" s="29"/>
      <c r="D84" s="18"/>
      <c r="E84" s="18"/>
      <c r="F84" s="18"/>
      <c r="G84" s="18"/>
      <c r="H84" s="18"/>
      <c r="K84" s="32"/>
      <c r="L84" s="18"/>
      <c r="M84" s="18"/>
      <c r="P84" s="18"/>
      <c r="Q84" s="17"/>
      <c r="W84" s="17"/>
    </row>
    <row r="85" spans="1:23" s="16" customFormat="1">
      <c r="A85" s="18"/>
      <c r="B85" s="18"/>
      <c r="C85" s="29"/>
      <c r="D85" s="18"/>
      <c r="E85" s="18"/>
      <c r="F85" s="18"/>
      <c r="G85" s="18"/>
      <c r="H85" s="18"/>
      <c r="K85" s="32"/>
      <c r="L85" s="18"/>
      <c r="M85" s="18"/>
      <c r="P85" s="18"/>
      <c r="Q85" s="17"/>
      <c r="W85" s="17"/>
    </row>
    <row r="86" spans="1:23" s="16" customFormat="1">
      <c r="A86" s="18"/>
      <c r="B86" s="18"/>
      <c r="C86" s="29"/>
      <c r="D86" s="18"/>
      <c r="E86" s="18"/>
      <c r="F86" s="18"/>
      <c r="G86" s="18"/>
      <c r="H86" s="18"/>
      <c r="K86" s="32"/>
      <c r="L86" s="18"/>
      <c r="M86" s="18"/>
      <c r="P86" s="18"/>
      <c r="Q86" s="17"/>
      <c r="W86" s="17"/>
    </row>
    <row r="87" spans="1:23" s="16" customFormat="1">
      <c r="A87" s="18"/>
      <c r="B87" s="18"/>
      <c r="C87" s="29"/>
      <c r="D87" s="18"/>
      <c r="E87" s="18"/>
      <c r="F87" s="18"/>
      <c r="G87" s="18"/>
      <c r="H87" s="18"/>
      <c r="K87" s="32"/>
      <c r="L87" s="18"/>
      <c r="M87" s="18"/>
      <c r="P87" s="18"/>
      <c r="Q87" s="17"/>
      <c r="W87" s="17"/>
    </row>
    <row r="88" spans="1:23" s="16" customFormat="1">
      <c r="A88" s="18"/>
      <c r="B88" s="18"/>
      <c r="C88" s="29"/>
      <c r="D88" s="18"/>
      <c r="E88" s="18"/>
      <c r="F88" s="18"/>
      <c r="G88" s="18"/>
      <c r="H88" s="18"/>
      <c r="K88" s="32"/>
      <c r="L88" s="18"/>
      <c r="M88" s="18"/>
      <c r="P88" s="18"/>
      <c r="Q88" s="17"/>
      <c r="W88" s="17"/>
    </row>
    <row r="89" spans="1:23" s="16" customFormat="1">
      <c r="A89" s="18"/>
      <c r="B89" s="18"/>
      <c r="C89" s="29"/>
      <c r="D89" s="18"/>
      <c r="E89" s="18"/>
      <c r="F89" s="18"/>
      <c r="G89" s="18"/>
      <c r="H89" s="18"/>
      <c r="K89" s="32"/>
      <c r="L89" s="18"/>
      <c r="M89" s="18"/>
      <c r="P89" s="18"/>
      <c r="Q89" s="17"/>
      <c r="W89" s="17"/>
    </row>
    <row r="90" spans="1:23" s="16" customFormat="1">
      <c r="A90" s="18"/>
      <c r="B90" s="18"/>
      <c r="C90" s="29"/>
      <c r="D90" s="18"/>
      <c r="E90" s="18"/>
      <c r="F90" s="18"/>
      <c r="G90" s="18"/>
      <c r="H90" s="18"/>
      <c r="K90" s="32"/>
      <c r="L90" s="18"/>
      <c r="M90" s="18"/>
      <c r="P90" s="18"/>
      <c r="Q90" s="17"/>
      <c r="W90" s="17"/>
    </row>
    <row r="91" spans="1:23" s="16" customFormat="1">
      <c r="A91" s="18"/>
      <c r="B91" s="18"/>
      <c r="C91" s="29"/>
      <c r="D91" s="18"/>
      <c r="E91" s="18"/>
      <c r="F91" s="18"/>
      <c r="G91" s="18"/>
      <c r="H91" s="18"/>
      <c r="K91" s="32"/>
      <c r="L91" s="18"/>
      <c r="M91" s="18"/>
      <c r="P91" s="18"/>
      <c r="Q91" s="17"/>
      <c r="W91" s="17"/>
    </row>
    <row r="92" spans="1:23" s="16" customFormat="1">
      <c r="A92" s="18"/>
      <c r="B92" s="18"/>
      <c r="C92" s="29"/>
      <c r="D92" s="18"/>
      <c r="E92" s="18"/>
      <c r="F92" s="18"/>
      <c r="G92" s="18"/>
      <c r="H92" s="18"/>
      <c r="K92" s="32"/>
      <c r="L92" s="18"/>
      <c r="M92" s="18"/>
      <c r="P92" s="18"/>
      <c r="Q92" s="17"/>
      <c r="W92" s="17"/>
    </row>
    <row r="93" spans="1:23" s="16" customFormat="1">
      <c r="A93" s="18"/>
      <c r="B93" s="18"/>
      <c r="C93" s="29"/>
      <c r="D93" s="18"/>
      <c r="E93" s="18"/>
      <c r="F93" s="18"/>
      <c r="G93" s="18"/>
      <c r="H93" s="18"/>
      <c r="K93" s="32"/>
      <c r="L93" s="18"/>
      <c r="M93" s="18"/>
      <c r="P93" s="18"/>
      <c r="Q93" s="17"/>
      <c r="W93" s="17"/>
    </row>
    <row r="94" spans="1:23" s="16" customFormat="1">
      <c r="A94" s="18"/>
      <c r="B94" s="18"/>
      <c r="C94" s="29"/>
      <c r="D94" s="18"/>
      <c r="E94" s="18"/>
      <c r="F94" s="18"/>
      <c r="G94" s="18"/>
      <c r="H94" s="18"/>
      <c r="K94" s="32"/>
      <c r="L94" s="18"/>
      <c r="M94" s="18"/>
      <c r="P94" s="18"/>
      <c r="Q94" s="17"/>
      <c r="W94" s="17"/>
    </row>
    <row r="95" spans="1:23" s="16" customFormat="1">
      <c r="A95" s="18"/>
      <c r="B95" s="18"/>
      <c r="C95" s="29"/>
      <c r="D95" s="18"/>
      <c r="E95" s="18"/>
      <c r="F95" s="18"/>
      <c r="G95" s="18"/>
      <c r="H95" s="18"/>
      <c r="K95" s="32"/>
      <c r="L95" s="18"/>
      <c r="M95" s="18"/>
      <c r="P95" s="18"/>
      <c r="Q95" s="17"/>
      <c r="W95" s="17"/>
    </row>
    <row r="96" spans="1:23" s="16" customFormat="1">
      <c r="A96" s="18"/>
      <c r="B96" s="18"/>
      <c r="C96" s="29"/>
      <c r="D96" s="18"/>
      <c r="E96" s="18"/>
      <c r="F96" s="18"/>
      <c r="G96" s="18"/>
      <c r="H96" s="18"/>
      <c r="K96" s="32"/>
      <c r="L96" s="18"/>
      <c r="M96" s="18"/>
      <c r="P96" s="18"/>
      <c r="Q96" s="17"/>
      <c r="W96" s="17"/>
    </row>
    <row r="97" spans="1:23" s="16" customFormat="1">
      <c r="A97" s="18"/>
      <c r="B97" s="18"/>
      <c r="C97" s="29"/>
      <c r="D97" s="18"/>
      <c r="E97" s="18"/>
      <c r="F97" s="18"/>
      <c r="G97" s="18"/>
      <c r="H97" s="18"/>
      <c r="K97" s="32"/>
      <c r="L97" s="18"/>
      <c r="M97" s="18"/>
      <c r="P97" s="18"/>
      <c r="Q97" s="17"/>
      <c r="W97" s="17"/>
    </row>
    <row r="98" spans="1:23" s="16" customFormat="1">
      <c r="A98" s="18"/>
      <c r="B98" s="18"/>
      <c r="C98" s="29"/>
      <c r="D98" s="18"/>
      <c r="E98" s="18"/>
      <c r="F98" s="18"/>
      <c r="G98" s="18"/>
      <c r="H98" s="18"/>
      <c r="K98" s="32"/>
      <c r="L98" s="18"/>
      <c r="M98" s="18"/>
      <c r="P98" s="18"/>
      <c r="Q98" s="17"/>
      <c r="W98" s="17"/>
    </row>
    <row r="99" spans="1:23" s="16" customFormat="1">
      <c r="A99" s="18"/>
      <c r="B99" s="18"/>
      <c r="C99" s="29"/>
      <c r="D99" s="18"/>
      <c r="E99" s="18"/>
      <c r="F99" s="18"/>
      <c r="G99" s="18"/>
      <c r="H99" s="18"/>
      <c r="K99" s="32"/>
      <c r="L99" s="18"/>
      <c r="M99" s="18"/>
      <c r="P99" s="18"/>
      <c r="Q99" s="17"/>
      <c r="W99" s="17"/>
    </row>
    <row r="100" spans="1:23" s="16" customFormat="1">
      <c r="A100" s="18"/>
      <c r="B100" s="18"/>
      <c r="C100" s="29"/>
      <c r="D100" s="18"/>
      <c r="E100" s="18"/>
      <c r="F100" s="18"/>
      <c r="G100" s="18"/>
      <c r="H100" s="18"/>
      <c r="K100" s="32"/>
      <c r="L100" s="18"/>
      <c r="M100" s="18"/>
      <c r="P100" s="18"/>
      <c r="Q100" s="17"/>
      <c r="W100" s="17"/>
    </row>
    <row r="101" spans="1:23" s="16" customFormat="1">
      <c r="A101" s="18"/>
      <c r="B101" s="18"/>
      <c r="C101" s="29"/>
      <c r="D101" s="18"/>
      <c r="E101" s="18"/>
      <c r="F101" s="18"/>
      <c r="G101" s="18"/>
      <c r="H101" s="18"/>
      <c r="K101" s="32"/>
      <c r="L101" s="18"/>
      <c r="M101" s="18"/>
      <c r="P101" s="18"/>
      <c r="Q101" s="17"/>
      <c r="W101" s="17"/>
    </row>
    <row r="102" spans="1:23" s="16" customFormat="1">
      <c r="A102" s="18"/>
      <c r="B102" s="18"/>
      <c r="C102" s="29"/>
      <c r="D102" s="18"/>
      <c r="E102" s="18"/>
      <c r="F102" s="18"/>
      <c r="G102" s="18"/>
      <c r="H102" s="18"/>
      <c r="K102" s="32"/>
      <c r="L102" s="18"/>
      <c r="M102" s="18"/>
      <c r="P102" s="18"/>
      <c r="Q102" s="17"/>
      <c r="W102" s="17"/>
    </row>
    <row r="103" spans="1:23" s="16" customFormat="1">
      <c r="A103" s="18"/>
      <c r="B103" s="18"/>
      <c r="C103" s="29"/>
      <c r="D103" s="18"/>
      <c r="E103" s="18"/>
      <c r="F103" s="18"/>
      <c r="G103" s="18"/>
      <c r="H103" s="18"/>
      <c r="K103" s="32"/>
      <c r="L103" s="18"/>
      <c r="M103" s="18"/>
      <c r="P103" s="18"/>
      <c r="Q103" s="17"/>
      <c r="W103" s="17"/>
    </row>
    <row r="104" spans="1:23" s="16" customFormat="1">
      <c r="A104" s="18"/>
      <c r="B104" s="18"/>
      <c r="C104" s="29"/>
      <c r="D104" s="18"/>
      <c r="E104" s="18"/>
      <c r="F104" s="18"/>
      <c r="G104" s="18"/>
      <c r="H104" s="18"/>
      <c r="K104" s="32"/>
      <c r="L104" s="18"/>
      <c r="M104" s="18"/>
      <c r="P104" s="18"/>
      <c r="Q104" s="17"/>
      <c r="W104" s="17"/>
    </row>
    <row r="105" spans="1:23" s="16" customFormat="1">
      <c r="A105" s="18"/>
      <c r="B105" s="18"/>
      <c r="C105" s="29"/>
      <c r="D105" s="18"/>
      <c r="E105" s="18"/>
      <c r="F105" s="18"/>
      <c r="G105" s="18"/>
      <c r="H105" s="18"/>
      <c r="K105" s="32"/>
      <c r="L105" s="18"/>
      <c r="M105" s="18"/>
      <c r="P105" s="18"/>
      <c r="Q105" s="17"/>
      <c r="W105" s="17"/>
    </row>
    <row r="106" spans="1:23" s="16" customFormat="1">
      <c r="A106" s="18"/>
      <c r="B106" s="18"/>
      <c r="C106" s="29"/>
      <c r="D106" s="18"/>
      <c r="E106" s="18"/>
      <c r="F106" s="18"/>
      <c r="G106" s="18"/>
      <c r="H106" s="18"/>
      <c r="K106" s="32"/>
      <c r="L106" s="18"/>
      <c r="M106" s="18"/>
      <c r="P106" s="18"/>
      <c r="Q106" s="17"/>
      <c r="W106" s="17"/>
    </row>
    <row r="107" spans="1:23" s="16" customFormat="1">
      <c r="A107" s="18"/>
      <c r="B107" s="18"/>
      <c r="C107" s="29"/>
      <c r="D107" s="18"/>
      <c r="E107" s="18"/>
      <c r="F107" s="18"/>
      <c r="G107" s="18"/>
      <c r="H107" s="18"/>
      <c r="K107" s="32"/>
      <c r="L107" s="18"/>
      <c r="M107" s="18"/>
      <c r="P107" s="18"/>
      <c r="Q107" s="17"/>
      <c r="W107" s="17"/>
    </row>
    <row r="108" spans="1:23" s="16" customFormat="1">
      <c r="A108" s="18"/>
      <c r="B108" s="18"/>
      <c r="C108" s="29"/>
      <c r="D108" s="18"/>
      <c r="E108" s="18"/>
      <c r="F108" s="18"/>
      <c r="G108" s="18"/>
      <c r="H108" s="18"/>
      <c r="K108" s="32"/>
      <c r="L108" s="18"/>
      <c r="M108" s="18"/>
      <c r="P108" s="18"/>
      <c r="Q108" s="17"/>
      <c r="W108" s="17"/>
    </row>
    <row r="109" spans="1:23" s="16" customFormat="1">
      <c r="A109" s="18"/>
      <c r="B109" s="18"/>
      <c r="C109" s="29"/>
      <c r="D109" s="18"/>
      <c r="E109" s="18"/>
      <c r="F109" s="18"/>
      <c r="G109" s="18"/>
      <c r="H109" s="18"/>
      <c r="K109" s="32"/>
      <c r="L109" s="18"/>
      <c r="M109" s="18"/>
      <c r="P109" s="18"/>
      <c r="Q109" s="17"/>
      <c r="W109" s="17"/>
    </row>
    <row r="110" spans="1:23" s="16" customFormat="1">
      <c r="A110" s="18"/>
      <c r="B110" s="18"/>
      <c r="C110" s="29"/>
      <c r="D110" s="18"/>
      <c r="E110" s="18"/>
      <c r="F110" s="18"/>
      <c r="G110" s="18"/>
      <c r="H110" s="18"/>
      <c r="K110" s="32"/>
      <c r="L110" s="18"/>
      <c r="M110" s="18"/>
      <c r="P110" s="18"/>
      <c r="Q110" s="17"/>
      <c r="W110" s="17"/>
    </row>
    <row r="111" spans="1:23" s="16" customFormat="1">
      <c r="A111" s="18"/>
      <c r="B111" s="18"/>
      <c r="C111" s="29"/>
      <c r="D111" s="18"/>
      <c r="E111" s="18"/>
      <c r="F111" s="18"/>
      <c r="G111" s="18"/>
      <c r="H111" s="18"/>
      <c r="K111" s="32"/>
      <c r="L111" s="18"/>
      <c r="M111" s="18"/>
      <c r="P111" s="18"/>
      <c r="Q111" s="17"/>
      <c r="W111" s="17"/>
    </row>
    <row r="112" spans="1:23" s="16" customFormat="1">
      <c r="A112" s="18"/>
      <c r="B112" s="18"/>
      <c r="C112" s="29"/>
      <c r="D112" s="18"/>
      <c r="E112" s="18"/>
      <c r="F112" s="18"/>
      <c r="G112" s="18"/>
      <c r="H112" s="18"/>
      <c r="K112" s="32"/>
      <c r="L112" s="18"/>
      <c r="M112" s="18"/>
      <c r="P112" s="18"/>
      <c r="Q112" s="17"/>
      <c r="W112" s="17"/>
    </row>
    <row r="113" spans="1:32" s="16" customFormat="1">
      <c r="A113" s="18"/>
      <c r="B113" s="18"/>
      <c r="C113" s="29"/>
      <c r="D113" s="18"/>
      <c r="E113" s="18"/>
      <c r="F113" s="18"/>
      <c r="G113" s="18"/>
      <c r="H113" s="18"/>
      <c r="K113" s="32"/>
      <c r="L113" s="18"/>
      <c r="M113" s="18"/>
      <c r="P113" s="18"/>
      <c r="Q113" s="17"/>
      <c r="W113" s="17"/>
    </row>
    <row r="114" spans="1:32" s="16" customFormat="1">
      <c r="A114" s="18"/>
      <c r="B114" s="18"/>
      <c r="C114" s="29"/>
      <c r="D114" s="18"/>
      <c r="E114" s="18"/>
      <c r="F114" s="18"/>
      <c r="G114" s="18"/>
      <c r="H114" s="18"/>
      <c r="K114" s="32"/>
      <c r="L114" s="18"/>
      <c r="M114" s="18"/>
      <c r="P114" s="18"/>
      <c r="Q114" s="17"/>
      <c r="W114" s="17"/>
    </row>
    <row r="115" spans="1:32" s="16" customFormat="1">
      <c r="A115" s="18"/>
      <c r="B115" s="18"/>
      <c r="C115" s="29"/>
      <c r="D115" s="18"/>
      <c r="E115" s="18"/>
      <c r="F115" s="18"/>
      <c r="G115" s="18"/>
      <c r="H115" s="18"/>
      <c r="K115" s="32"/>
      <c r="L115" s="18"/>
      <c r="M115" s="18"/>
      <c r="P115" s="18"/>
      <c r="Q115" s="17"/>
      <c r="W115" s="17"/>
    </row>
    <row r="116" spans="1:32" s="16" customFormat="1">
      <c r="A116" s="18"/>
      <c r="B116" s="18"/>
      <c r="C116" s="29"/>
      <c r="D116" s="18"/>
      <c r="E116" s="18"/>
      <c r="F116" s="18"/>
      <c r="G116" s="18"/>
      <c r="H116" s="18"/>
      <c r="K116" s="32"/>
      <c r="L116" s="18"/>
      <c r="M116" s="18"/>
      <c r="P116" s="18"/>
      <c r="Q116" s="17"/>
      <c r="W116" s="17"/>
    </row>
    <row r="117" spans="1:32" s="16" customFormat="1">
      <c r="A117" s="18"/>
      <c r="B117" s="18"/>
      <c r="C117" s="29"/>
      <c r="D117" s="18"/>
      <c r="E117" s="18"/>
      <c r="F117" s="18"/>
      <c r="G117" s="18"/>
      <c r="H117" s="18"/>
      <c r="K117" s="32"/>
      <c r="L117" s="18"/>
      <c r="M117" s="18"/>
      <c r="P117" s="18"/>
      <c r="Q117" s="17"/>
      <c r="W117" s="17"/>
    </row>
    <row r="118" spans="1:32" s="16" customFormat="1">
      <c r="A118" s="18"/>
      <c r="B118" s="18"/>
      <c r="C118" s="29"/>
      <c r="D118" s="18"/>
      <c r="E118" s="18"/>
      <c r="F118" s="18"/>
      <c r="G118" s="18"/>
      <c r="H118" s="18"/>
      <c r="K118" s="32"/>
      <c r="L118" s="18"/>
      <c r="M118" s="18"/>
      <c r="P118" s="18"/>
      <c r="Q118" s="17"/>
      <c r="W118" s="17"/>
    </row>
    <row r="119" spans="1:32" s="16" customFormat="1">
      <c r="A119" s="18"/>
      <c r="B119" s="18"/>
      <c r="C119" s="29"/>
      <c r="D119" s="18"/>
      <c r="E119" s="18"/>
      <c r="F119" s="18"/>
      <c r="G119" s="18"/>
      <c r="H119" s="18"/>
      <c r="K119" s="32"/>
      <c r="L119" s="18"/>
      <c r="M119" s="18"/>
      <c r="P119" s="18"/>
      <c r="Q119" s="17"/>
      <c r="W119" s="17"/>
    </row>
    <row r="120" spans="1:32" s="16" customFormat="1">
      <c r="A120" s="18"/>
      <c r="B120" s="18"/>
      <c r="C120" s="29"/>
      <c r="D120" s="18"/>
      <c r="E120" s="18"/>
      <c r="F120" s="18"/>
      <c r="G120" s="18"/>
      <c r="H120" s="18"/>
      <c r="K120" s="32"/>
      <c r="L120" s="18"/>
      <c r="M120" s="18"/>
      <c r="P120" s="18"/>
      <c r="Q120" s="17"/>
      <c r="W120" s="17"/>
    </row>
    <row r="121" spans="1:32" s="16" customFormat="1">
      <c r="A121" s="18"/>
      <c r="B121" s="18"/>
      <c r="C121" s="29"/>
      <c r="D121" s="18"/>
      <c r="E121" s="18"/>
      <c r="F121" s="18"/>
      <c r="G121" s="18"/>
      <c r="H121" s="18"/>
      <c r="K121" s="32"/>
      <c r="L121" s="18"/>
      <c r="M121" s="18"/>
      <c r="P121" s="18"/>
      <c r="Q121" s="17"/>
      <c r="W121" s="17"/>
    </row>
    <row r="122" spans="1:32" s="16" customFormat="1">
      <c r="A122" s="18"/>
      <c r="B122" s="18"/>
      <c r="C122" s="29"/>
      <c r="D122" s="18"/>
      <c r="E122" s="18"/>
      <c r="F122" s="18"/>
      <c r="G122" s="18"/>
      <c r="H122" s="18"/>
      <c r="K122" s="32"/>
      <c r="L122" s="18"/>
      <c r="M122" s="18"/>
      <c r="P122" s="18"/>
      <c r="Q122" s="17"/>
      <c r="W122" s="17"/>
    </row>
    <row r="123" spans="1:32" s="16" customFormat="1">
      <c r="A123" s="18"/>
      <c r="B123" s="18"/>
      <c r="C123" s="29"/>
      <c r="D123" s="18"/>
      <c r="E123" s="18"/>
      <c r="F123" s="18"/>
      <c r="G123" s="18"/>
      <c r="H123" s="18"/>
      <c r="K123" s="32"/>
      <c r="L123" s="18"/>
      <c r="M123" s="18"/>
      <c r="P123" s="18"/>
      <c r="Q123" s="17"/>
      <c r="W123" s="17"/>
    </row>
    <row r="124" spans="1:32" s="16" customFormat="1">
      <c r="A124" s="18"/>
      <c r="B124" s="18"/>
      <c r="C124" s="29"/>
      <c r="D124" s="18"/>
      <c r="E124" s="18"/>
      <c r="F124" s="18"/>
      <c r="G124" s="18"/>
      <c r="H124" s="18"/>
      <c r="K124" s="32"/>
      <c r="L124" s="18"/>
      <c r="M124" s="18"/>
      <c r="P124" s="18"/>
      <c r="Q124" s="17"/>
      <c r="W124" s="17"/>
    </row>
    <row r="125" spans="1:32" s="16" customFormat="1">
      <c r="A125" s="18"/>
      <c r="B125" s="18"/>
      <c r="C125" s="29"/>
      <c r="D125" s="18"/>
      <c r="E125" s="18"/>
      <c r="F125" s="18"/>
      <c r="G125" s="18"/>
      <c r="H125" s="18"/>
      <c r="K125" s="32"/>
      <c r="L125" s="18"/>
      <c r="M125" s="18"/>
      <c r="P125" s="18"/>
      <c r="Q125" s="17"/>
      <c r="W125" s="17"/>
    </row>
    <row r="126" spans="1:32" s="16" customFormat="1">
      <c r="A126" s="18"/>
      <c r="B126" s="18"/>
      <c r="C126" s="29"/>
      <c r="D126" s="18"/>
      <c r="E126" s="18"/>
      <c r="F126" s="18"/>
      <c r="G126" s="18"/>
      <c r="H126" s="18"/>
      <c r="K126" s="32"/>
      <c r="L126" s="18"/>
      <c r="M126" s="18"/>
      <c r="P126" s="18"/>
      <c r="Q126" s="18"/>
      <c r="W126" s="17"/>
    </row>
    <row r="127" spans="1:32">
      <c r="Y127" s="16"/>
      <c r="Z127" s="16"/>
      <c r="AA127" s="16"/>
      <c r="AB127" s="16"/>
      <c r="AC127" s="16"/>
      <c r="AD127" s="16"/>
      <c r="AE127" s="16"/>
      <c r="AF127" s="16"/>
    </row>
    <row r="128" spans="1:32">
      <c r="Y128" s="16"/>
      <c r="Z128" s="16"/>
      <c r="AA128" s="16"/>
      <c r="AB128" s="16"/>
      <c r="AC128" s="16"/>
      <c r="AD128" s="16"/>
      <c r="AE128" s="16"/>
      <c r="AF128" s="16"/>
    </row>
    <row r="129" spans="25:32">
      <c r="Y129" s="16"/>
      <c r="Z129" s="16"/>
      <c r="AA129" s="16"/>
      <c r="AB129" s="16"/>
      <c r="AC129" s="16"/>
      <c r="AD129" s="16"/>
      <c r="AE129" s="16"/>
      <c r="AF129" s="16"/>
    </row>
    <row r="130" spans="25:32">
      <c r="Y130" s="16"/>
      <c r="Z130" s="16"/>
      <c r="AA130" s="16"/>
      <c r="AB130" s="16"/>
      <c r="AC130" s="16"/>
      <c r="AD130" s="16"/>
    </row>
    <row r="1048574" spans="4:4">
      <c r="D1048574" s="77" t="s">
        <v>257</v>
      </c>
    </row>
  </sheetData>
  <sortState xmlns:xlrd2="http://schemas.microsoft.com/office/spreadsheetml/2017/richdata2" ref="D3:S58">
    <sortCondition ref="P3:P58"/>
    <sortCondition ref="J3:J58"/>
    <sortCondition ref="E3:E58"/>
  </sortState>
  <mergeCells count="1">
    <mergeCell ref="Z2:AA2"/>
  </mergeCells>
  <phoneticPr fontId="60"/>
  <dataValidations count="1">
    <dataValidation type="list" allowBlank="1" showInputMessage="1" showErrorMessage="1" sqref="C3:C64" xr:uid="{C2A6F867-777B-4B4D-887E-CB40D8CAA3E6}">
      <formula1>"会員,NEW-1,NEW-2,GUEST"</formula1>
    </dataValidation>
  </dataValidations>
  <printOptions gridLines="1"/>
  <pageMargins left="0.25" right="0.25" top="0.75" bottom="0.75" header="0.3" footer="0.3"/>
  <pageSetup scale="3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ColWidth="8.875" defaultRowHeight="13.5"/>
  <sheetData/>
  <phoneticPr fontId="4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2021年間集計</vt:lpstr>
      <vt:lpstr>4月</vt:lpstr>
      <vt:lpstr>5月</vt:lpstr>
      <vt:lpstr>6月</vt:lpstr>
      <vt:lpstr>7月</vt:lpstr>
      <vt:lpstr>8月</vt:lpstr>
      <vt:lpstr>9月</vt:lpstr>
      <vt:lpstr>10月</vt:lpstr>
      <vt:lpstr>Sheet3</vt:lpstr>
      <vt:lpstr>'10月'!Print_Area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YS Ojiro</cp:lastModifiedBy>
  <cp:lastPrinted>2020-08-19T18:04:08Z</cp:lastPrinted>
  <dcterms:created xsi:type="dcterms:W3CDTF">2014-05-08T19:29:22Z</dcterms:created>
  <dcterms:modified xsi:type="dcterms:W3CDTF">2021-10-04T20:22:57Z</dcterms:modified>
</cp:coreProperties>
</file>